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C:\Users\esthe\Dropbox\ZAKELIJK\AA SCCM\DOWNLOADS\"/>
    </mc:Choice>
  </mc:AlternateContent>
  <xr:revisionPtr revIDLastSave="0" documentId="8_{1466F336-5866-461A-9C68-898D7D272AF0}" xr6:coauthVersionLast="47" xr6:coauthVersionMax="47" xr10:uidLastSave="{00000000-0000-0000-0000-000000000000}"/>
  <bookViews>
    <workbookView xWindow="-108" yWindow="-108" windowWidth="30936" windowHeight="16776" xr2:uid="{00000000-000D-0000-FFFF-FFFF00000000}"/>
  </bookViews>
  <sheets>
    <sheet name="Blad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5" i="1" l="1"/>
  <c r="J118" i="1" l="1"/>
  <c r="J111" i="1"/>
  <c r="J104" i="1"/>
  <c r="H118" i="1"/>
  <c r="H111" i="1"/>
  <c r="H104" i="1"/>
  <c r="G118" i="1"/>
  <c r="G111" i="1"/>
  <c r="G104" i="1"/>
  <c r="E118" i="1"/>
  <c r="E111" i="1"/>
  <c r="E104" i="1"/>
  <c r="D118" i="1"/>
  <c r="D111" i="1"/>
  <c r="D104" i="1"/>
  <c r="D70" i="1"/>
  <c r="D55" i="1"/>
  <c r="D69" i="1"/>
  <c r="D54" i="1"/>
  <c r="C69" i="1"/>
  <c r="C54" i="1"/>
  <c r="C37" i="1"/>
  <c r="B69" i="1"/>
  <c r="B54" i="1"/>
  <c r="E38" i="1"/>
  <c r="D38" i="1"/>
  <c r="B37" i="1"/>
  <c r="D98" i="1" l="1"/>
  <c r="G98" i="1"/>
  <c r="J98" i="1" l="1"/>
  <c r="H98" i="1"/>
  <c r="I133" i="1"/>
  <c r="D37" i="1"/>
  <c r="D127" i="1" l="1"/>
  <c r="D126" i="1"/>
  <c r="J126" i="1" s="1"/>
  <c r="D125" i="1"/>
  <c r="J125" i="1" s="1"/>
  <c r="D124" i="1"/>
  <c r="J124" i="1" s="1"/>
  <c r="D123" i="1"/>
  <c r="J123" i="1" s="1"/>
  <c r="D122" i="1"/>
  <c r="J122" i="1" s="1"/>
  <c r="D121" i="1"/>
  <c r="J121" i="1" s="1"/>
  <c r="D120" i="1"/>
  <c r="J120" i="1" s="1"/>
  <c r="D119" i="1"/>
  <c r="J119" i="1" s="1"/>
  <c r="D115" i="1"/>
  <c r="J115" i="1" s="1"/>
  <c r="D114" i="1"/>
  <c r="D113" i="1"/>
  <c r="J113" i="1" s="1"/>
  <c r="D112" i="1"/>
  <c r="J112" i="1" s="1"/>
  <c r="D108" i="1"/>
  <c r="J108" i="1" s="1"/>
  <c r="D107" i="1"/>
  <c r="J107" i="1" s="1"/>
  <c r="D106" i="1"/>
  <c r="J106" i="1" s="1"/>
  <c r="D105" i="1"/>
  <c r="D101" i="1"/>
  <c r="J101" i="1" s="1"/>
  <c r="D100" i="1"/>
  <c r="J100" i="1" s="1"/>
  <c r="D99" i="1"/>
  <c r="J99" i="1" s="1"/>
  <c r="D97" i="1"/>
  <c r="H97" i="1" s="1"/>
  <c r="D96" i="1"/>
  <c r="J96" i="1" s="1"/>
  <c r="D95" i="1"/>
  <c r="J95" i="1" s="1"/>
  <c r="G127" i="1"/>
  <c r="G126" i="1"/>
  <c r="G125" i="1"/>
  <c r="G124" i="1"/>
  <c r="G123" i="1"/>
  <c r="G122" i="1"/>
  <c r="G121" i="1"/>
  <c r="G120" i="1"/>
  <c r="G119" i="1"/>
  <c r="G115" i="1"/>
  <c r="G114" i="1"/>
  <c r="G113" i="1"/>
  <c r="G112" i="1"/>
  <c r="G108" i="1"/>
  <c r="G107" i="1"/>
  <c r="G106" i="1"/>
  <c r="G105" i="1"/>
  <c r="G101" i="1"/>
  <c r="G100" i="1"/>
  <c r="G99" i="1"/>
  <c r="G97" i="1"/>
  <c r="G96" i="1"/>
  <c r="G95" i="1"/>
  <c r="G109" i="1" l="1"/>
  <c r="F136" i="1" s="1"/>
  <c r="G128" i="1"/>
  <c r="F138" i="1" s="1"/>
  <c r="G102" i="1"/>
  <c r="F135" i="1" s="1"/>
  <c r="H99" i="1"/>
  <c r="H100" i="1"/>
  <c r="H108" i="1"/>
  <c r="H120" i="1"/>
  <c r="H126" i="1"/>
  <c r="H125" i="1"/>
  <c r="H124" i="1"/>
  <c r="H123" i="1"/>
  <c r="H122" i="1"/>
  <c r="H121" i="1"/>
  <c r="H119" i="1"/>
  <c r="H115" i="1"/>
  <c r="H113" i="1"/>
  <c r="H112" i="1"/>
  <c r="H107" i="1"/>
  <c r="H106" i="1"/>
  <c r="J105" i="1"/>
  <c r="H105" i="1"/>
  <c r="H96" i="1"/>
  <c r="H95" i="1"/>
  <c r="H114" i="1"/>
  <c r="J114" i="1"/>
  <c r="J116" i="1" s="1"/>
  <c r="J97" i="1"/>
  <c r="J102" i="1" s="1"/>
  <c r="H101" i="1"/>
  <c r="J127" i="1"/>
  <c r="H127" i="1"/>
  <c r="G116" i="1"/>
  <c r="F137" i="1" s="1"/>
  <c r="J109" i="1" l="1"/>
  <c r="G136" i="1" s="1"/>
  <c r="H136" i="1" s="1"/>
  <c r="F139" i="1"/>
  <c r="G135" i="1"/>
  <c r="H135" i="1" s="1"/>
  <c r="H128" i="1"/>
  <c r="I138" i="1" s="1"/>
  <c r="H116" i="1"/>
  <c r="I137" i="1" s="1"/>
  <c r="H109" i="1"/>
  <c r="I136" i="1" s="1"/>
  <c r="J128" i="1"/>
  <c r="G138" i="1" s="1"/>
  <c r="H138" i="1" s="1"/>
  <c r="H102" i="1"/>
  <c r="I135" i="1" s="1"/>
  <c r="J136" i="1" l="1"/>
  <c r="J138" i="1"/>
  <c r="I139" i="1"/>
  <c r="J135" i="1"/>
  <c r="G137" i="1"/>
  <c r="H137" i="1" s="1"/>
  <c r="H139" i="1" l="1"/>
  <c r="J139" i="1" s="1"/>
  <c r="J137" i="1"/>
  <c r="G139" i="1"/>
</calcChain>
</file>

<file path=xl/sharedStrings.xml><?xml version="1.0" encoding="utf-8"?>
<sst xmlns="http://schemas.openxmlformats.org/spreadsheetml/2006/main" count="207" uniqueCount="161">
  <si>
    <t>1c</t>
  </si>
  <si>
    <t>2a</t>
  </si>
  <si>
    <t>2b</t>
  </si>
  <si>
    <t>2c</t>
  </si>
  <si>
    <t>2d</t>
  </si>
  <si>
    <t>3a</t>
  </si>
  <si>
    <t>3b</t>
  </si>
  <si>
    <t>3c</t>
  </si>
  <si>
    <t>4a</t>
  </si>
  <si>
    <t>4b</t>
  </si>
  <si>
    <t>4c</t>
  </si>
  <si>
    <t>4d</t>
  </si>
  <si>
    <t>1a</t>
  </si>
  <si>
    <t>1b</t>
  </si>
  <si>
    <t>a</t>
  </si>
  <si>
    <t>b</t>
  </si>
  <si>
    <t>c</t>
  </si>
  <si>
    <t>Score</t>
  </si>
  <si>
    <t>d</t>
  </si>
  <si>
    <t>Max.</t>
  </si>
  <si>
    <t>score</t>
  </si>
  <si>
    <t>%</t>
  </si>
  <si>
    <t>Max. score</t>
  </si>
  <si>
    <t>% score</t>
  </si>
  <si>
    <t xml:space="preserve">  0 - 35%</t>
  </si>
  <si>
    <t>36 - 60%</t>
  </si>
  <si>
    <t>61 - 85%</t>
  </si>
  <si>
    <t>86 - 100%</t>
  </si>
  <si>
    <t>Copyright© SCCM</t>
  </si>
  <si>
    <t>Answering these 24 questions, divided into four perspectives, will help an organisation to understand its environmental performance. Organisations can use this tool voluntarily to guide their continual improvement process. It clearly indicates what has already been achieved and where improvement is still possible. It is interesting to have several people within the organisation fill out the form and to compare the results. Internal discussions about the differences will give rise to new insights.</t>
  </si>
  <si>
    <t>Depending on the level of implementation, each of the 24 questions can be given 1 to 10 points. The points are written down in column D, and substantiated in column E. There are four questions that can be answered with 'not applicable', in which case '100' should be entered in column D. This will be automatically processed when calculating the results, and the points for that question will not be counted. Completing the form generates a score (see line 139) indicating the percentage of the maximum possible score. The score is also shown for each perspective separately. The total percentage shows the level of the environmental performance.</t>
  </si>
  <si>
    <r>
      <t xml:space="preserve">PLEASE NOTE: </t>
    </r>
    <r>
      <rPr>
        <sz val="11"/>
        <color theme="1"/>
        <rFont val="Arial"/>
        <family val="2"/>
      </rPr>
      <t>SCCM has drawn up an explanation of the ISO 14001 Environmental Performance Scale to help you to complete it. You can download the full explanation here. In the upper right corner of each question you will see a red corner. Hovering over it with your mouse, you will see on which page in the explanation you can find more information.</t>
    </r>
  </si>
  <si>
    <t>Environmental performance associated with the products/services up along the chain</t>
  </si>
  <si>
    <t>This section primarily focuses on the environmental performance of products and services in the following links in the chain (environmental performance the customer or next link in the chain notices, e.g. because the energy consumption of a product is lower, the product lasts longer, it is more recyclable, requires less maintenance, products are taken back, etc.).</t>
  </si>
  <si>
    <t>Subject</t>
  </si>
  <si>
    <t>Criterion</t>
  </si>
  <si>
    <t>Points</t>
  </si>
  <si>
    <t>Explanation</t>
  </si>
  <si>
    <r>
      <t xml:space="preserve">Understanding of </t>
    </r>
    <r>
      <rPr>
        <b/>
        <sz val="10"/>
        <color theme="1"/>
        <rFont val="Arial"/>
        <family val="2"/>
      </rPr>
      <t>products/services</t>
    </r>
  </si>
  <si>
    <t>None (0) - 0
Very small share (&lt;10%) - 1 point
Small share (11-30%) - 2 points
Reasonable share (31-59%) - 4 points
Large share (60-84%) - 7 points
Very large share (85-99%) - 8 points
All (100%) - 10 points</t>
  </si>
  <si>
    <r>
      <t xml:space="preserve">Development </t>
    </r>
    <r>
      <rPr>
        <b/>
        <sz val="10"/>
        <color rgb="FF000000"/>
        <rFont val="Arial"/>
        <family val="2"/>
      </rPr>
      <t>products/services</t>
    </r>
    <r>
      <rPr>
        <sz val="10"/>
        <color rgb="FF000000"/>
        <rFont val="Arial"/>
        <family val="2"/>
      </rPr>
      <t xml:space="preserve"> with a better environmental performance</t>
    </r>
  </si>
  <si>
    <t>For what share of the products and/or services is the development of an 'environmentally friendly' version embedded in plans with concrete objectives, responsibilities, budget and lead times?</t>
  </si>
  <si>
    <t xml:space="preserve">To what extent does the involvement of the management currently contribute to the realisation of the improvements to products/services, such as making them 'circular'? </t>
  </si>
  <si>
    <t>What share of the budget that is needed to achieve substantial improvements within a few years is currently available?</t>
  </si>
  <si>
    <r>
      <t xml:space="preserve">Availability of </t>
    </r>
    <r>
      <rPr>
        <b/>
        <sz val="10"/>
        <color rgb="FF000000"/>
        <rFont val="Arial"/>
        <family val="2"/>
      </rPr>
      <t>products/services</t>
    </r>
    <r>
      <rPr>
        <sz val="10"/>
        <color rgb="FF000000"/>
        <rFont val="Arial"/>
        <family val="2"/>
      </rPr>
      <t xml:space="preserve"> that have better environmental performance</t>
    </r>
  </si>
  <si>
    <t>What share of the revenue/production consists of products/services that are far ahead/leading in the market and are only used by 'early adopters'? This also includes revenue for which it has been agreed in advance that products will be taken back within the framework of circular application.</t>
  </si>
  <si>
    <r>
      <t xml:space="preserve">What share of the revenue/production consists of products/services that have been </t>
    </r>
    <r>
      <rPr>
        <b/>
        <sz val="10"/>
        <color rgb="FF000000"/>
        <rFont val="Arial"/>
        <family val="2"/>
      </rPr>
      <t>substantially improved</t>
    </r>
    <r>
      <rPr>
        <sz val="10"/>
        <color rgb="FF000000"/>
        <rFont val="Arial"/>
        <family val="2"/>
      </rPr>
      <t xml:space="preserve"> from an environmental point of view to such an extent that the </t>
    </r>
    <r>
      <rPr>
        <b/>
        <sz val="10"/>
        <color rgb="FF000000"/>
        <rFont val="Arial"/>
        <family val="2"/>
      </rPr>
      <t>customer greatly</t>
    </r>
    <r>
      <rPr>
        <sz val="10"/>
        <color rgb="FF000000"/>
        <rFont val="Arial"/>
        <family val="2"/>
      </rPr>
      <t xml:space="preserve"> notices it (e.g. because a device consumes far less energy)?</t>
    </r>
  </si>
  <si>
    <r>
      <t xml:space="preserve">What share of the revenue/production consists of products/services that from an environmental perspective are </t>
    </r>
    <r>
      <rPr>
        <b/>
        <sz val="10"/>
        <color rgb="FF000000"/>
        <rFont val="Arial"/>
        <family val="2"/>
      </rPr>
      <t>an improvement compared to conventional</t>
    </r>
    <r>
      <rPr>
        <sz val="10"/>
        <color rgb="FF000000"/>
        <rFont val="Arial"/>
        <family val="2"/>
      </rPr>
      <t>/prevailing requirements (e.g. because it is more energy efficient, lasts longer)?</t>
    </r>
  </si>
  <si>
    <t>Environmental performance of the supply chain/materials purchase (concerning the influence on the environmental performance of parties supplying products/services to the organisation)</t>
  </si>
  <si>
    <r>
      <t xml:space="preserve">Understanding of </t>
    </r>
    <r>
      <rPr>
        <b/>
        <sz val="10"/>
        <color rgb="FF000000"/>
        <rFont val="Arial"/>
        <family val="2"/>
      </rPr>
      <t>supply chain/purchasing</t>
    </r>
  </si>
  <si>
    <r>
      <t xml:space="preserve">For what share* of the purchase of products/services (excluding investments) is the organisation </t>
    </r>
    <r>
      <rPr>
        <b/>
        <sz val="10"/>
        <color rgb="FF000000"/>
        <rFont val="Arial"/>
        <family val="2"/>
      </rPr>
      <t>familiar</t>
    </r>
    <r>
      <rPr>
        <sz val="10"/>
        <color rgb="FF000000"/>
        <rFont val="Arial"/>
        <family val="2"/>
      </rPr>
      <t xml:space="preserve"> with the main environmental aspects to the extent that it can set requirements for the purchase?</t>
    </r>
  </si>
  <si>
    <t>*e.g. based on the purchase price</t>
  </si>
  <si>
    <r>
      <rPr>
        <b/>
        <sz val="10"/>
        <color rgb="FF000000"/>
        <rFont val="Arial"/>
        <family val="2"/>
      </rPr>
      <t>ISO 14001</t>
    </r>
    <r>
      <rPr>
        <sz val="10"/>
        <color rgb="FF000000"/>
        <rFont val="Arial"/>
        <family val="2"/>
      </rPr>
      <t xml:space="preserve"> for purchasing</t>
    </r>
  </si>
  <si>
    <t>For what share* of the purchase of products/services (excluding investments) is the manufacturer/service provider (not being a distributive trader) ISO 14001 certified. Distributive trade can be counted for 50% if the manufacturer is unknown.</t>
  </si>
  <si>
    <t>Substantive requirements for purchasing</t>
  </si>
  <si>
    <t xml:space="preserve">For what share* of the purchase of products/services (excluding investments) does the organisation make demonstrable substantive requirements at the time of purchase, aimed at the improvement of one or more specific environmental aspects? </t>
  </si>
  <si>
    <r>
      <t xml:space="preserve">Pre-arranged agreements with </t>
    </r>
    <r>
      <rPr>
        <b/>
        <sz val="10"/>
        <color rgb="FF000000"/>
        <rFont val="Arial"/>
        <family val="2"/>
      </rPr>
      <t>suppliers</t>
    </r>
    <r>
      <rPr>
        <sz val="10"/>
        <color rgb="FF000000"/>
        <rFont val="Arial"/>
        <family val="2"/>
      </rPr>
      <t xml:space="preserve"> on take-back of used products (in connection with circularity)</t>
    </r>
  </si>
  <si>
    <t>For what share* of the purchase of products/services (consumer goods and investments with a depreciation period of up to 5 years) are agreements made in advance with the supplier concerning the take-back of used products (excl. take-back of packaging and leased production equipment such as cars)?</t>
  </si>
  <si>
    <t>Environmental performance associated with the production means and facilities (this concerns environmental performance of e.g. the machines used, buildings, processes used to manufacture or supply products/services, if applicable including transport)</t>
  </si>
  <si>
    <r>
      <t xml:space="preserve">Understanding of </t>
    </r>
    <r>
      <rPr>
        <b/>
        <sz val="10"/>
        <color rgb="FF000000"/>
        <rFont val="Arial"/>
        <family val="2"/>
      </rPr>
      <t>production means and facilities</t>
    </r>
  </si>
  <si>
    <r>
      <t xml:space="preserve">Improvement plans for </t>
    </r>
    <r>
      <rPr>
        <b/>
        <sz val="10"/>
        <color rgb="FF000000"/>
        <rFont val="Arial"/>
        <family val="2"/>
      </rPr>
      <t>production means/facilities</t>
    </r>
  </si>
  <si>
    <t>* e.g. based on invested capital on the basis of new market value of buildings/machines, including leased equipment.</t>
  </si>
  <si>
    <t>For what share of the production means/facilities/buildings* that are not at BAT level is there a demonstratable plan to bring them up to BAT level within 5 years?
If the organisation is completely at BAT level, you can answer 'All' (100%).</t>
  </si>
  <si>
    <r>
      <t xml:space="preserve">Are there organisations from the same industry/sector and of a similar size that carry out their own research or have their own budget for research into new (production) technologies/processes? 
If no: enter </t>
    </r>
    <r>
      <rPr>
        <sz val="10"/>
        <color rgb="FFFF0000"/>
        <rFont val="Arial"/>
        <family val="2"/>
      </rPr>
      <t>100</t>
    </r>
    <r>
      <rPr>
        <sz val="10"/>
        <rFont val="Arial"/>
        <family val="2"/>
      </rPr>
      <t xml:space="preserve"> (counts as not applicable)
If yes: 
What share of the R&amp;D budget has been spent in the last two years on improving the means of production/processes from an environmental point of view? The R&amp;D budget must be at least 3% of the turnover in order to be able to award points.</t>
    </r>
  </si>
  <si>
    <r>
      <t xml:space="preserve">Environmental friendliness of </t>
    </r>
    <r>
      <rPr>
        <b/>
        <sz val="10"/>
        <color rgb="FF000000"/>
        <rFont val="Arial"/>
        <family val="2"/>
      </rPr>
      <t>production means/facilities</t>
    </r>
  </si>
  <si>
    <t>What is the share of investment in production means/installations/buildings that is at BAT level (including, if applicable, leased production means)?</t>
  </si>
  <si>
    <t>Process control and safety</t>
  </si>
  <si>
    <t xml:space="preserve">What is the share of the environment-related process variables that are optimally controlled so that a maximum environmental performance is achieved (e.g. with as little as possible downtime due to incorrect production, as little as possible waste/energy consumption/use of raw materials by proper operation, adjustment, etc.)? </t>
  </si>
  <si>
    <t>Quality of compliance system</t>
  </si>
  <si>
    <t>For what share of the activities, buildings and installations is known what requirements follow from environmental legislation and regulations?</t>
  </si>
  <si>
    <t>For what share of the applicable environmental legislation and regulations is there a current own assessment of compliance with the resulting requirements?</t>
  </si>
  <si>
    <t>For what share of the requirements arising from environmental legislation and regulations has compliance been demonstrated?</t>
  </si>
  <si>
    <t xml:space="preserve">If the previous question (4c, first question) about the compliance status was answered with ‘All’ and there are no unusual situations to report: 10 points 
In the event of non-compliance or unusual situations being reported:
What share of the non-compliance or unusual situations have been reported to the authorities or other stakeholders, insofar as this is required? 
</t>
  </si>
  <si>
    <t>In case of complete compliance (see 4c, first question): 10 points 
If there is any non-compliance:
For what share of the non-compliance situations has an action plan been drawn up that has been agreed with the competent authority or other stakeholders?</t>
  </si>
  <si>
    <t>Compliance status</t>
  </si>
  <si>
    <t xml:space="preserve">Preparedness for emergency situations with environmental consequences (such as fire, leakages, explosions etc.) </t>
  </si>
  <si>
    <t>For what share of the possible causes of emergency situations is a documented insight into the location/size of these causes and the measures (technical and organisational) needed to prevent them from occurring and to contain the consequences for the environment?</t>
  </si>
  <si>
    <t>What share of the technical and organisational measures to prevent and control the risks associated with possible emergency situations (e.g. due to the emission of hazardous substances and/or fire) is at the maximum level (for technical measures at BAT - Best Available Technique level)?</t>
  </si>
  <si>
    <r>
      <t xml:space="preserve">Is the organisation covered by the Dutch BRZO (Hazard of Major Accidents Decree)? 
If no: enter </t>
    </r>
    <r>
      <rPr>
        <sz val="10"/>
        <color rgb="FFFF0000"/>
        <rFont val="Arial"/>
        <family val="2"/>
      </rPr>
      <t>100</t>
    </r>
    <r>
      <rPr>
        <sz val="10"/>
        <color rgb="FF000000"/>
        <rFont val="Arial"/>
        <family val="2"/>
      </rPr>
      <t xml:space="preserve"> (counts as not applicable)
If yes: 
A culture measurement is available for BRZO companies. What is the share of the organisation for which the culture measurement score is 'proactive' or higher?
</t>
    </r>
  </si>
  <si>
    <t>Prevention of and preparation for emergency situations</t>
  </si>
  <si>
    <t>Compliance status, legal and other environmental requirements</t>
  </si>
  <si>
    <t>Process control</t>
  </si>
  <si>
    <t>Realisation BAT level</t>
  </si>
  <si>
    <t>Plans for improvement</t>
  </si>
  <si>
    <t>Understanding</t>
  </si>
  <si>
    <t>Environmental performance of production means and facilities</t>
  </si>
  <si>
    <t>Agreements on take-back</t>
  </si>
  <si>
    <t>ISO 14001 for purchasing</t>
  </si>
  <si>
    <t>Environmental performance of purchased products/services</t>
  </si>
  <si>
    <t>Availability of environment-friendly products/services</t>
  </si>
  <si>
    <t>Development of environment-friendly products/services</t>
  </si>
  <si>
    <t>Environmental performance of products/services</t>
  </si>
  <si>
    <t>Insight into possibilities for improvement products/services</t>
  </si>
  <si>
    <t>Concrete planning for product/service development</t>
  </si>
  <si>
    <t>Budget for developing new products/services</t>
  </si>
  <si>
    <t>Involvement of management</t>
  </si>
  <si>
    <t>Share that is an improvement over conventional</t>
  </si>
  <si>
    <t>Share that has substantially improved</t>
  </si>
  <si>
    <t>Share that leads in the market</t>
  </si>
  <si>
    <t>Insight into environmental aspects of purchasing</t>
  </si>
  <si>
    <t xml:space="preserve">ISO 14001 required for purchase of products/services </t>
  </si>
  <si>
    <t>Environmental requirements for purchasing products/services</t>
  </si>
  <si>
    <t>Agreements concerning the take-back of products</t>
  </si>
  <si>
    <t>GAP analysis of means of production/facilities concerning BAT</t>
  </si>
  <si>
    <t>Budget for realising BAT level within 5 years</t>
  </si>
  <si>
    <t>Budget for development/R&amp;D (possibly N/A)</t>
  </si>
  <si>
    <t>Means of production/facilities at BAT level</t>
  </si>
  <si>
    <t>Degree of process control (environmental perspective)</t>
  </si>
  <si>
    <t>Understanding of legal and other environmental requirements</t>
  </si>
  <si>
    <t>Self-audit of compliance with environmental requirements</t>
  </si>
  <si>
    <t>Demonstrable compliance with environmental obligations</t>
  </si>
  <si>
    <t>Reporting non-compliance to the authorities</t>
  </si>
  <si>
    <t xml:space="preserve">Action plan to solve non-compliance </t>
  </si>
  <si>
    <t>Insight into causes and measures with regard to emergency situations</t>
  </si>
  <si>
    <t>Maximum measures with regard to emergency situations</t>
  </si>
  <si>
    <t>Culture of safety 'proactive' or higher (possibly N/A)</t>
  </si>
  <si>
    <t>Weight</t>
  </si>
  <si>
    <t>Score after weighing</t>
  </si>
  <si>
    <t>Minus N/A</t>
  </si>
  <si>
    <t xml:space="preserve">Total overview ISO 14001 Environmental Performance Scale (2)		</t>
  </si>
  <si>
    <t xml:space="preserve">Total overview ISO 14001 Environmental Performance Scale (1)		</t>
  </si>
  <si>
    <t>Perspective on ISO 14001 Environmental Performance Scale</t>
  </si>
  <si>
    <t>Minus</t>
  </si>
  <si>
    <t>N/A</t>
  </si>
  <si>
    <t>Max. score after</t>
  </si>
  <si>
    <t>subtracting N/A</t>
  </si>
  <si>
    <t>Rank on Environmental Performance Scale</t>
  </si>
  <si>
    <t>Straggler</t>
  </si>
  <si>
    <t>Follower</t>
  </si>
  <si>
    <t>Frontrunner</t>
  </si>
  <si>
    <t>Leader</t>
  </si>
  <si>
    <t xml:space="preserve">Products and services </t>
  </si>
  <si>
    <t>Supply chain</t>
  </si>
  <si>
    <t>Means of production and facilities</t>
  </si>
  <si>
    <t>Total</t>
  </si>
  <si>
    <r>
      <t xml:space="preserve">What is the share of turnover/production for which there is a systematic understanding of all possibilities for improving the environmental performance of products/services (e.g. by making them circular)? This concerns the environmental performance of products/services that is </t>
    </r>
    <r>
      <rPr>
        <b/>
        <sz val="10"/>
        <color rgb="FF000000"/>
        <rFont val="Arial"/>
        <family val="2"/>
      </rPr>
      <t>noticed by the customer/relationship</t>
    </r>
    <r>
      <rPr>
        <sz val="10"/>
        <color rgb="FF000000"/>
        <rFont val="Arial"/>
        <family val="2"/>
      </rPr>
      <t>, for example because the customer's processes change or products are more recyclable, last longer, are taken back, etc. The insight must be so precise that concrete projects can be started to achieve the improvement.</t>
    </r>
  </si>
  <si>
    <t>For what share of the production means/installations/buildings* with significant environmental aspects is there a demonstrable complete understanding (including necessary investments) of the measures needed to comply with the best available technique (BAT)?</t>
  </si>
  <si>
    <t>The printing materials include: the paper (everything is usually printed on FCS/PEFC paper, unless the customer prefers other types of paper) and the ink. All ink is de-inkable during recycling. There are biological inks for offset printing, but there are fewer for digital printing. In the case of packaging, the consequences for the environment are known. As an alternative to printing, we also provide services for drawing up and distributing digital documents. The annual environmental report includes information about the environmental impact of the servers' energy consumption.</t>
  </si>
  <si>
    <t>There is no formally defined strategy. However, the management can outline a strategic vision. There is a target for the use of FSC/PEFC paper and the environment is an important consideration in investments. The context and stakeholder analysis shows that more environmentally friendly products are an important issue for customers. The number of clients enquiring about environmentally friendly products is growing steadily.</t>
  </si>
  <si>
    <t>There is no formal budget for product/service improvements.</t>
  </si>
  <si>
    <t>The management is the initiator of sustainable printing and is directly involved in the development of alternatives, the testing of new methods and they encourage customers to apply new printing techniques and paper types.</t>
  </si>
  <si>
    <t>The printed matter is not substantially different. There are relatively limited changes for the customer. Digital products are also made, such as websites, digital advertising, etc. There is no research to substantiate this, but the organisation is convinced that digital products are at least as harmful to the environment as printed matter. This is partly due to the high energy consumption of servers, especially in combination with the increase in the number of digital searches.</t>
  </si>
  <si>
    <t>Graphics company XXX</t>
  </si>
  <si>
    <t xml:space="preserve">The total purchase consists of:
- Paper (35% of the total purchase)
- Energy (45% of the total purchase)
- Inks and additives (10% of the total purchase)
- Transport services (7% of the total purchase)
- Packaging (3% of the total purchase)
- 95% of the paper used is FSC/PEFC or ecopaper.
- The electricity is green of Dutch origin (with certificate)
- The ink is organic, the raw materials used have no impact on agricultural land
- Volatile substances have been replaced by less volatile substances
- 95% of the transport services make use of Euro 6 vehicles
- The packaging is made of cardboard or paper. Unfortunately, pallets do have to be wrapped. The film is reusable
</t>
  </si>
  <si>
    <t>The additives are purchased from one supplier. This supplier is the largest supplier for the graphics industry in the Netherlands and is not ISO 14001 certified. The paper is purchased from various wholesalers. These are not certified. The paper factories from which the paper originates are in most cases certified. The energy producer is ISO 14001 certified. Sector certificates such as those for heating and cooling installations are taken into account for the maintenance of installations. This is laid down in the Purchasing Policy, which is part of the Environmental Management System.</t>
  </si>
  <si>
    <t>A large proportion of customers wants FSC/PEFC paper. This is approximately 35% of the total purchase. Environmentally friendly inks and consumables 10% of the total purchase. The packaging in cardboard or biodegradable foil amounts to 2%, and transport to 7%. The customers' wishes and requirements are reflected in the stakeholder analysis. These requirements have been included in the Purchasing Policy.</t>
  </si>
  <si>
    <t>Machines are always returned to a supplier, but this is not necessarily the manufacturer. Machines have a longer depreciation period and are not taken into account.</t>
  </si>
  <si>
    <t>There is still room for a number of improvements. There is still a possibility to improve the heating system. This is laid down in the Investment Plan.</t>
  </si>
  <si>
    <t>The organisation already applies the available technologies and does not conduct its own research or experiments. The organisation responds to international research within the sector.</t>
  </si>
  <si>
    <t>80% of the capital is invested in production resources and processes that are at BAT level. Three old printing presses have been replaced by two new presses that no longer use isopropyl alcohol, leading to lower emissions into the air. Based on the amount of printed substrate, 15% less energy is used. The plate developer has been replaced by a type that no longer uses chemical developer, in addition to using less energy and water. The binding machines are older and have not yet been replaced because the environmental impact is relatively limited. The building has been completely rebuilt in 2014 and, where necessary, insulated and equipped with more environmentally friendly installations (lighting, emergency power, compressors). Contrary to the majority of the graphics companies, alcohol-free printing has been fully implemented. Green ICT is used for digital products hosted on the company's own server. The purchase of special green ICT software is supported by invoices.</t>
  </si>
  <si>
    <t>There is a complete overview of BAT requirements concerning the means of production /installations/buildings. In total, there are approximately 10 million in new value investments:
- buildings: 3.5 million euros.
- production machinery: 5.5 million euros.
- means of transport: 0.5 million euros.</t>
  </si>
  <si>
    <t>The presses are largely automated, which means that in the event of anomalies, in many cases the press responds faster and more efficiently than the operator. This is, however, not the case for the binding activities where it may not be possible to work more efficiently, but where there is still room for improvement to prevent errors.</t>
  </si>
  <si>
    <t>The interval for the compliance checks varies from quarterly to annual and every three years. The frequency depends on the risk of non-compliance with the regulations or based on the environmental risk. See the (executed) compliance checklists that result from the Register of Legislation and Regulations.</t>
  </si>
  <si>
    <t>The procedures for compliance are set out in the management system. There are no deviations that must be reported to the competent authorities. However, smaller deviations have been identified that need to be addressed. For further details, please refer to the completed compliance check.</t>
  </si>
  <si>
    <t>There are no non-compliances that require an action plan. The smaller non-compliance issues are included in the organisation's Improvement Plan and do not require to be reported to the competent authorities.</t>
  </si>
  <si>
    <t>Safety sheets are available for all substances and the amounts used are known. Insight into the storage risks are known and complied with and checked via the compliance checklist, among other things. Emergency plans are in place and are regularly practised.</t>
  </si>
  <si>
    <t>For the treatment of hazardous substances, all measures have been implemented on the basis of the most recent Dutch PGS directive.</t>
  </si>
  <si>
    <t>All legal requirements have been mapped out to article level in the Register of Legislation and Regulations. 
See the Register of Legislation and Regulations for more information.</t>
  </si>
  <si>
    <t>There is almost full compliance with statutory requirements and therefore the significant environmental aspects are also addressed. Only on a number of smaller issues are there non-compliances, but these do not require reporting to the competent authorities.
For further details, please refer to the completed compliance check.</t>
  </si>
  <si>
    <t>95% of the printed materials are delivered on FSC/PEFC-certified paper and printed with environmentally friendly inks and packaging. Please refer to the sustainability report for more details.</t>
  </si>
  <si>
    <t>ISO 14001 Environmental Performance Scale - Example for Graphics company 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</si>
</sst>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theme="1"/>
      <name val="Calibri"/>
      <family val="2"/>
      <scheme val="minor"/>
    </font>
    <font>
      <b/>
      <sz val="10"/>
      <color rgb="FF000000"/>
      <name val="Arial"/>
      <family val="2"/>
    </font>
    <font>
      <sz val="10"/>
      <color rgb="FF000000"/>
      <name val="Arial"/>
      <family val="2"/>
    </font>
    <font>
      <sz val="8"/>
      <color rgb="FF000000"/>
      <name val="Arial"/>
      <family val="2"/>
    </font>
    <font>
      <sz val="10"/>
      <color rgb="FFFF0000"/>
      <name val="Arial"/>
      <family val="2"/>
    </font>
    <font>
      <sz val="10"/>
      <color theme="1"/>
      <name val="Arial"/>
      <family val="2"/>
    </font>
    <font>
      <b/>
      <sz val="10"/>
      <color theme="1"/>
      <name val="Arial"/>
      <family val="2"/>
    </font>
    <font>
      <b/>
      <sz val="16"/>
      <color theme="1"/>
      <name val="Arial"/>
      <family val="2"/>
    </font>
    <font>
      <sz val="11"/>
      <color theme="1"/>
      <name val="Arial"/>
      <family val="2"/>
    </font>
    <font>
      <b/>
      <sz val="11"/>
      <color theme="1"/>
      <name val="Arial"/>
      <family val="2"/>
    </font>
    <font>
      <sz val="10"/>
      <name val="Arial"/>
      <family val="2"/>
    </font>
    <font>
      <sz val="16"/>
      <color rgb="FF013668"/>
      <name val="Calibri"/>
      <family val="2"/>
      <scheme val="minor"/>
    </font>
    <font>
      <b/>
      <sz val="16"/>
      <color rgb="FF003668"/>
      <name val="Arial"/>
      <family val="2"/>
    </font>
    <font>
      <sz val="10"/>
      <color indexed="8"/>
      <name val="Arial"/>
      <family val="2"/>
    </font>
    <font>
      <b/>
      <sz val="9"/>
      <color theme="1"/>
      <name val="Arial"/>
      <family val="2"/>
    </font>
    <font>
      <sz val="11"/>
      <color rgb="FF000000"/>
      <name val="Arial"/>
      <family val="2"/>
    </font>
  </fonts>
  <fills count="6">
    <fill>
      <patternFill patternType="none"/>
    </fill>
    <fill>
      <patternFill patternType="gray125"/>
    </fill>
    <fill>
      <patternFill patternType="solid">
        <fgColor theme="0"/>
        <bgColor indexed="64"/>
      </patternFill>
    </fill>
    <fill>
      <patternFill patternType="solid">
        <fgColor rgb="FFC1E0FF"/>
        <bgColor indexed="64"/>
      </patternFill>
    </fill>
    <fill>
      <patternFill patternType="solid">
        <fgColor rgb="FFD9ECFF"/>
        <bgColor indexed="64"/>
      </patternFill>
    </fill>
    <fill>
      <patternFill patternType="solid">
        <fgColor rgb="FFF3F1D1"/>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style="medium">
        <color rgb="FF000000"/>
      </top>
      <bottom/>
      <diagonal/>
    </border>
  </borders>
  <cellStyleXfs count="2">
    <xf numFmtId="0" fontId="0" fillId="0" borderId="0"/>
    <xf numFmtId="9" fontId="1" fillId="0" borderId="0" applyFont="0" applyFill="0" applyBorder="0" applyAlignment="0" applyProtection="0"/>
  </cellStyleXfs>
  <cellXfs count="213">
    <xf numFmtId="0" fontId="0" fillId="0" borderId="0" xfId="0"/>
    <xf numFmtId="49" fontId="3" fillId="0" borderId="0" xfId="0" applyNumberFormat="1" applyFont="1" applyAlignment="1">
      <alignment vertical="top" wrapText="1"/>
    </xf>
    <xf numFmtId="49" fontId="3" fillId="0" borderId="10" xfId="0" applyNumberFormat="1" applyFont="1" applyBorder="1" applyAlignment="1">
      <alignment vertical="center" wrapText="1"/>
    </xf>
    <xf numFmtId="0" fontId="3" fillId="0" borderId="0" xfId="0" applyFont="1" applyAlignment="1">
      <alignment horizontal="left" vertical="top" wrapText="1"/>
    </xf>
    <xf numFmtId="49" fontId="3" fillId="0" borderId="4" xfId="0" applyNumberFormat="1" applyFont="1" applyBorder="1" applyAlignment="1">
      <alignment vertical="top" wrapText="1"/>
    </xf>
    <xf numFmtId="49" fontId="4" fillId="0" borderId="11" xfId="0" applyNumberFormat="1" applyFont="1" applyBorder="1" applyAlignment="1">
      <alignment vertical="top" wrapText="1"/>
    </xf>
    <xf numFmtId="0" fontId="4" fillId="0" borderId="11" xfId="0" applyFont="1" applyBorder="1"/>
    <xf numFmtId="0" fontId="4" fillId="0" borderId="28" xfId="0" applyFont="1" applyBorder="1"/>
    <xf numFmtId="0" fontId="6" fillId="0" borderId="8" xfId="0" applyFont="1" applyBorder="1" applyAlignment="1">
      <alignment vertical="center" wrapText="1"/>
    </xf>
    <xf numFmtId="0" fontId="6" fillId="0" borderId="14" xfId="0" applyFont="1" applyBorder="1" applyAlignment="1">
      <alignment vertical="center" wrapText="1"/>
    </xf>
    <xf numFmtId="0" fontId="6" fillId="0" borderId="11" xfId="0" applyFont="1" applyBorder="1" applyAlignment="1">
      <alignment vertical="center" wrapText="1"/>
    </xf>
    <xf numFmtId="0" fontId="7" fillId="0" borderId="1" xfId="0" applyFont="1" applyBorder="1" applyAlignment="1">
      <alignment vertical="center" wrapText="1"/>
    </xf>
    <xf numFmtId="0" fontId="7" fillId="0" borderId="15" xfId="0" applyFont="1" applyBorder="1" applyAlignment="1">
      <alignment vertical="center" wrapText="1"/>
    </xf>
    <xf numFmtId="0" fontId="6" fillId="0" borderId="14" xfId="0" applyFont="1" applyBorder="1" applyAlignment="1">
      <alignment horizontal="right" vertical="center" wrapText="1"/>
    </xf>
    <xf numFmtId="0" fontId="6" fillId="0" borderId="11" xfId="0" applyFont="1" applyBorder="1" applyAlignment="1">
      <alignment horizontal="right" vertical="center" wrapText="1"/>
    </xf>
    <xf numFmtId="49" fontId="3" fillId="0" borderId="10" xfId="0" applyNumberFormat="1" applyFont="1" applyBorder="1" applyAlignment="1">
      <alignment vertical="top" wrapText="1"/>
    </xf>
    <xf numFmtId="0" fontId="9" fillId="0" borderId="0" xfId="0" applyFont="1"/>
    <xf numFmtId="0" fontId="9" fillId="0" borderId="32" xfId="0" applyFont="1" applyBorder="1" applyAlignment="1">
      <alignment horizontal="left" vertical="top"/>
    </xf>
    <xf numFmtId="0" fontId="9" fillId="0" borderId="22" xfId="0" applyFont="1" applyBorder="1"/>
    <xf numFmtId="0" fontId="9" fillId="0" borderId="1" xfId="0" applyFont="1" applyBorder="1"/>
    <xf numFmtId="0" fontId="9" fillId="0" borderId="21" xfId="0" applyFont="1" applyBorder="1"/>
    <xf numFmtId="0" fontId="9" fillId="0" borderId="0" xfId="0" applyFont="1" applyAlignment="1">
      <alignment vertical="top"/>
    </xf>
    <xf numFmtId="0" fontId="9" fillId="0" borderId="16" xfId="0" applyFont="1" applyBorder="1" applyAlignment="1">
      <alignment horizontal="left" vertical="top"/>
    </xf>
    <xf numFmtId="0" fontId="9" fillId="0" borderId="0" xfId="0" applyFont="1" applyAlignment="1">
      <alignment horizontal="left" vertical="top"/>
    </xf>
    <xf numFmtId="0" fontId="10" fillId="0" borderId="1" xfId="0" applyFont="1" applyBorder="1" applyAlignment="1">
      <alignment horizontal="left" vertical="top"/>
    </xf>
    <xf numFmtId="0" fontId="9" fillId="0" borderId="10" xfId="0" applyFont="1" applyBorder="1"/>
    <xf numFmtId="0" fontId="10" fillId="0" borderId="1" xfId="0" applyFont="1" applyBorder="1"/>
    <xf numFmtId="0" fontId="10" fillId="0" borderId="15" xfId="0" applyFont="1" applyBorder="1"/>
    <xf numFmtId="0" fontId="9" fillId="0" borderId="13" xfId="0" applyFont="1" applyBorder="1"/>
    <xf numFmtId="0" fontId="10" fillId="0" borderId="1" xfId="0" applyFont="1" applyBorder="1" applyAlignment="1">
      <alignment horizontal="right"/>
    </xf>
    <xf numFmtId="0" fontId="10" fillId="0" borderId="15" xfId="0" applyFont="1" applyBorder="1" applyAlignment="1">
      <alignment horizontal="right"/>
    </xf>
    <xf numFmtId="0" fontId="9" fillId="0" borderId="1" xfId="0" applyFont="1" applyBorder="1" applyAlignment="1">
      <alignment wrapText="1"/>
    </xf>
    <xf numFmtId="0" fontId="9" fillId="0" borderId="11" xfId="0" applyFont="1" applyBorder="1"/>
    <xf numFmtId="0" fontId="9" fillId="0" borderId="0" xfId="0" applyFont="1" applyAlignment="1">
      <alignment wrapText="1"/>
    </xf>
    <xf numFmtId="0" fontId="9" fillId="0" borderId="2" xfId="0" applyFont="1" applyBorder="1"/>
    <xf numFmtId="0" fontId="9" fillId="0" borderId="7" xfId="0" applyFont="1" applyBorder="1"/>
    <xf numFmtId="0" fontId="9" fillId="0" borderId="1" xfId="0" applyFont="1" applyBorder="1" applyAlignment="1">
      <alignment horizontal="right"/>
    </xf>
    <xf numFmtId="0" fontId="9" fillId="0" borderId="3" xfId="0" applyFont="1" applyBorder="1"/>
    <xf numFmtId="0" fontId="9" fillId="0" borderId="8" xfId="0" applyFont="1" applyBorder="1"/>
    <xf numFmtId="0" fontId="9" fillId="0" borderId="12" xfId="0" applyFont="1" applyBorder="1"/>
    <xf numFmtId="0" fontId="6" fillId="0" borderId="5" xfId="0" applyFont="1" applyBorder="1" applyAlignment="1">
      <alignment horizontal="right" vertical="top"/>
    </xf>
    <xf numFmtId="0" fontId="6" fillId="0" borderId="14" xfId="0" applyFont="1" applyBorder="1" applyAlignment="1">
      <alignment vertical="top"/>
    </xf>
    <xf numFmtId="0" fontId="6" fillId="0" borderId="1" xfId="0" applyFont="1" applyBorder="1" applyAlignment="1">
      <alignment wrapText="1"/>
    </xf>
    <xf numFmtId="0" fontId="6" fillId="0" borderId="10" xfId="0" applyFont="1" applyBorder="1" applyAlignment="1">
      <alignment horizontal="right"/>
    </xf>
    <xf numFmtId="0" fontId="6" fillId="0" borderId="5" xfId="0" applyFont="1" applyBorder="1" applyAlignment="1">
      <alignment vertical="top"/>
    </xf>
    <xf numFmtId="0" fontId="6" fillId="0" borderId="11" xfId="0" applyFont="1" applyBorder="1" applyAlignment="1">
      <alignment vertical="top"/>
    </xf>
    <xf numFmtId="0" fontId="6" fillId="0" borderId="14" xfId="0" applyFont="1" applyBorder="1"/>
    <xf numFmtId="0" fontId="6" fillId="0" borderId="0" xfId="0" applyFont="1"/>
    <xf numFmtId="0" fontId="6" fillId="0" borderId="11" xfId="0" applyFont="1" applyBorder="1" applyAlignment="1">
      <alignment horizontal="right"/>
    </xf>
    <xf numFmtId="0" fontId="6" fillId="0" borderId="14" xfId="0" applyFont="1" applyBorder="1" applyAlignment="1">
      <alignment horizontal="right"/>
    </xf>
    <xf numFmtId="0" fontId="6" fillId="0" borderId="1" xfId="0" applyFont="1" applyBorder="1"/>
    <xf numFmtId="0" fontId="6" fillId="0" borderId="2" xfId="0" applyFont="1" applyBorder="1" applyAlignment="1">
      <alignment horizontal="right" vertical="top"/>
    </xf>
    <xf numFmtId="0" fontId="6" fillId="0" borderId="10" xfId="0" applyFont="1" applyBorder="1" applyAlignment="1">
      <alignment vertical="top"/>
    </xf>
    <xf numFmtId="0" fontId="6" fillId="0" borderId="10" xfId="0" applyFont="1" applyBorder="1"/>
    <xf numFmtId="0" fontId="6" fillId="0" borderId="13" xfId="0" applyFont="1" applyBorder="1" applyAlignment="1">
      <alignment vertical="top" wrapText="1"/>
    </xf>
    <xf numFmtId="0" fontId="6" fillId="0" borderId="2" xfId="0" applyFont="1" applyBorder="1" applyAlignment="1">
      <alignment vertical="top"/>
    </xf>
    <xf numFmtId="0" fontId="6" fillId="0" borderId="13" xfId="0" applyFont="1" applyBorder="1" applyAlignment="1">
      <alignment wrapText="1"/>
    </xf>
    <xf numFmtId="0" fontId="6" fillId="0" borderId="7" xfId="0" applyFont="1" applyBorder="1" applyAlignment="1">
      <alignment horizontal="right" vertical="top"/>
    </xf>
    <xf numFmtId="0" fontId="6" fillId="0" borderId="9" xfId="0" applyFont="1" applyBorder="1" applyAlignment="1">
      <alignment vertical="top" wrapText="1"/>
    </xf>
    <xf numFmtId="0" fontId="6" fillId="0" borderId="7" xfId="0" applyFont="1" applyBorder="1" applyAlignment="1">
      <alignment vertical="top"/>
    </xf>
    <xf numFmtId="0" fontId="6" fillId="0" borderId="10" xfId="0" applyFont="1" applyBorder="1" applyAlignment="1">
      <alignment horizontal="right" vertical="top"/>
    </xf>
    <xf numFmtId="0" fontId="6" fillId="0" borderId="11" xfId="0" applyFont="1" applyBorder="1" applyAlignment="1">
      <alignment horizontal="right" vertical="top"/>
    </xf>
    <xf numFmtId="0" fontId="6" fillId="0" borderId="1" xfId="0" applyFont="1" applyBorder="1" applyAlignment="1">
      <alignment vertical="top" wrapText="1"/>
    </xf>
    <xf numFmtId="0" fontId="6" fillId="0" borderId="11" xfId="0" applyFont="1" applyBorder="1"/>
    <xf numFmtId="0" fontId="6" fillId="0" borderId="1" xfId="0" applyFont="1" applyBorder="1" applyAlignment="1">
      <alignment horizontal="right" vertical="top"/>
    </xf>
    <xf numFmtId="0" fontId="6" fillId="0" borderId="1" xfId="0" applyFont="1" applyBorder="1" applyAlignment="1">
      <alignment vertical="top"/>
    </xf>
    <xf numFmtId="0" fontId="6" fillId="0" borderId="0" xfId="0" applyFont="1" applyAlignment="1">
      <alignment wrapText="1"/>
    </xf>
    <xf numFmtId="0" fontId="6" fillId="0" borderId="2" xfId="0" applyFont="1" applyBorder="1"/>
    <xf numFmtId="0" fontId="6" fillId="0" borderId="14" xfId="0" applyFont="1" applyBorder="1" applyAlignment="1">
      <alignment horizontal="right" vertical="top"/>
    </xf>
    <xf numFmtId="0" fontId="6" fillId="0" borderId="7" xfId="0" applyFont="1" applyBorder="1"/>
    <xf numFmtId="0" fontId="6" fillId="0" borderId="3" xfId="0" applyFont="1" applyBorder="1"/>
    <xf numFmtId="49" fontId="11" fillId="0" borderId="10" xfId="0" applyNumberFormat="1" applyFont="1" applyBorder="1" applyAlignment="1">
      <alignment vertical="top" wrapText="1"/>
    </xf>
    <xf numFmtId="49" fontId="11" fillId="0" borderId="6" xfId="0" applyNumberFormat="1" applyFont="1" applyBorder="1" applyAlignment="1">
      <alignment vertical="top" wrapText="1"/>
    </xf>
    <xf numFmtId="0" fontId="11" fillId="0" borderId="13" xfId="0" applyFont="1" applyBorder="1" applyAlignment="1">
      <alignment vertical="top" wrapText="1"/>
    </xf>
    <xf numFmtId="0" fontId="6" fillId="0" borderId="11" xfId="0" applyFont="1" applyBorder="1" applyAlignment="1" applyProtection="1">
      <alignment vertical="top"/>
      <protection hidden="1"/>
    </xf>
    <xf numFmtId="0" fontId="6" fillId="0" borderId="14" xfId="0" applyFont="1" applyBorder="1" applyAlignment="1" applyProtection="1">
      <alignment vertical="top"/>
      <protection hidden="1"/>
    </xf>
    <xf numFmtId="0" fontId="6" fillId="0" borderId="10" xfId="0" applyFont="1" applyBorder="1" applyAlignment="1" applyProtection="1">
      <alignment vertical="top"/>
      <protection hidden="1"/>
    </xf>
    <xf numFmtId="0" fontId="6" fillId="0" borderId="1" xfId="0" applyFont="1" applyBorder="1" applyAlignment="1" applyProtection="1">
      <alignment vertical="top"/>
      <protection hidden="1"/>
    </xf>
    <xf numFmtId="0" fontId="6" fillId="0" borderId="5" xfId="0" applyFont="1" applyBorder="1" applyAlignment="1" applyProtection="1">
      <alignment vertical="top"/>
      <protection hidden="1"/>
    </xf>
    <xf numFmtId="0" fontId="6" fillId="0" borderId="7" xfId="0" applyFont="1" applyBorder="1" applyAlignment="1" applyProtection="1">
      <alignment vertical="top"/>
      <protection hidden="1"/>
    </xf>
    <xf numFmtId="0" fontId="6" fillId="0" borderId="10" xfId="0" applyFont="1" applyBorder="1" applyAlignment="1" applyProtection="1">
      <alignment horizontal="right"/>
      <protection hidden="1"/>
    </xf>
    <xf numFmtId="0" fontId="6" fillId="0" borderId="14" xfId="0" applyFont="1" applyBorder="1" applyProtection="1">
      <protection hidden="1"/>
    </xf>
    <xf numFmtId="0" fontId="6" fillId="0" borderId="10" xfId="0" applyFont="1" applyBorder="1" applyProtection="1">
      <protection hidden="1"/>
    </xf>
    <xf numFmtId="0" fontId="6" fillId="0" borderId="11" xfId="0" applyFont="1" applyBorder="1" applyProtection="1">
      <protection hidden="1"/>
    </xf>
    <xf numFmtId="0" fontId="6" fillId="0" borderId="1" xfId="0" applyFont="1" applyBorder="1" applyProtection="1">
      <protection hidden="1"/>
    </xf>
    <xf numFmtId="0" fontId="9" fillId="0" borderId="0" xfId="0" applyFont="1" applyProtection="1">
      <protection hidden="1"/>
    </xf>
    <xf numFmtId="0" fontId="6" fillId="0" borderId="11" xfId="0" applyFont="1" applyBorder="1" applyAlignment="1" applyProtection="1">
      <alignment horizontal="right"/>
      <protection hidden="1"/>
    </xf>
    <xf numFmtId="0" fontId="6" fillId="0" borderId="14" xfId="0" applyFont="1" applyBorder="1" applyAlignment="1" applyProtection="1">
      <alignment horizontal="right"/>
      <protection hidden="1"/>
    </xf>
    <xf numFmtId="0" fontId="6" fillId="0" borderId="1" xfId="0" applyFont="1" applyBorder="1" applyAlignment="1" applyProtection="1">
      <alignment horizontal="right"/>
      <protection hidden="1"/>
    </xf>
    <xf numFmtId="1" fontId="6" fillId="0" borderId="11" xfId="0" applyNumberFormat="1" applyFont="1" applyBorder="1" applyAlignment="1" applyProtection="1">
      <alignment vertical="center"/>
      <protection hidden="1"/>
    </xf>
    <xf numFmtId="0" fontId="6" fillId="0" borderId="14" xfId="0" applyFont="1" applyBorder="1" applyAlignment="1" applyProtection="1">
      <alignment wrapText="1"/>
      <protection hidden="1"/>
    </xf>
    <xf numFmtId="0" fontId="6" fillId="0" borderId="0" xfId="0" applyFont="1" applyProtection="1">
      <protection hidden="1"/>
    </xf>
    <xf numFmtId="0" fontId="6" fillId="0" borderId="15" xfId="0" applyFont="1" applyBorder="1" applyProtection="1">
      <protection hidden="1"/>
    </xf>
    <xf numFmtId="0" fontId="9" fillId="0" borderId="15" xfId="0" applyFont="1" applyBorder="1"/>
    <xf numFmtId="0" fontId="12" fillId="2" borderId="0" xfId="0" applyFont="1" applyFill="1" applyAlignment="1">
      <alignment horizontal="right"/>
    </xf>
    <xf numFmtId="49" fontId="3" fillId="5" borderId="28" xfId="0" applyNumberFormat="1" applyFont="1" applyFill="1" applyBorder="1" applyAlignment="1">
      <alignment vertical="top" wrapText="1"/>
    </xf>
    <xf numFmtId="49" fontId="3" fillId="5" borderId="11" xfId="0" applyNumberFormat="1" applyFont="1" applyFill="1" applyBorder="1" applyAlignment="1">
      <alignment vertical="top" wrapText="1"/>
    </xf>
    <xf numFmtId="49" fontId="3" fillId="5" borderId="14" xfId="0" applyNumberFormat="1" applyFont="1" applyFill="1" applyBorder="1" applyAlignment="1">
      <alignment vertical="top" wrapText="1"/>
    </xf>
    <xf numFmtId="49" fontId="3" fillId="5" borderId="9" xfId="0" applyNumberFormat="1" applyFont="1" applyFill="1" applyBorder="1" applyAlignment="1">
      <alignment vertical="top" wrapText="1"/>
    </xf>
    <xf numFmtId="49" fontId="3" fillId="5" borderId="30" xfId="0" applyNumberFormat="1" applyFont="1" applyFill="1" applyBorder="1" applyAlignment="1">
      <alignment vertical="top" wrapText="1"/>
    </xf>
    <xf numFmtId="9" fontId="6" fillId="5" borderId="14" xfId="1" applyFont="1" applyFill="1" applyBorder="1" applyProtection="1">
      <protection hidden="1"/>
    </xf>
    <xf numFmtId="9" fontId="6" fillId="3" borderId="1" xfId="1" applyFont="1" applyFill="1" applyBorder="1" applyProtection="1">
      <protection hidden="1"/>
    </xf>
    <xf numFmtId="0" fontId="6" fillId="0" borderId="11" xfId="0" applyFont="1" applyBorder="1" applyAlignment="1">
      <alignment vertical="top" wrapText="1"/>
    </xf>
    <xf numFmtId="49" fontId="11" fillId="0" borderId="4" xfId="0" applyNumberFormat="1" applyFont="1" applyBorder="1" applyAlignment="1">
      <alignment vertical="top" wrapText="1"/>
    </xf>
    <xf numFmtId="0" fontId="14" fillId="0" borderId="10" xfId="0" applyFont="1" applyBorder="1" applyAlignment="1">
      <alignment vertical="top" wrapText="1"/>
    </xf>
    <xf numFmtId="0" fontId="11" fillId="0" borderId="11" xfId="0" applyFont="1" applyBorder="1" applyAlignment="1">
      <alignment vertical="top" wrapText="1"/>
    </xf>
    <xf numFmtId="0" fontId="15" fillId="0" borderId="1" xfId="0" applyFont="1" applyBorder="1" applyAlignment="1">
      <alignment horizontal="left"/>
    </xf>
    <xf numFmtId="0" fontId="6" fillId="0" borderId="0" xfId="0" applyFont="1" applyAlignment="1">
      <alignment vertical="center" wrapText="1"/>
    </xf>
    <xf numFmtId="0" fontId="6" fillId="0" borderId="15" xfId="0" applyFont="1" applyBorder="1"/>
    <xf numFmtId="0" fontId="9" fillId="0" borderId="23" xfId="0" applyFont="1" applyBorder="1" applyAlignment="1" applyProtection="1">
      <alignment horizontal="left" vertical="top" wrapText="1"/>
      <protection locked="0"/>
    </xf>
    <xf numFmtId="0" fontId="9" fillId="0" borderId="29" xfId="0" applyFont="1" applyBorder="1" applyAlignment="1" applyProtection="1">
      <alignment horizontal="left" vertical="top" wrapText="1"/>
      <protection locked="0"/>
    </xf>
    <xf numFmtId="0" fontId="16" fillId="0" borderId="37" xfId="0" applyFont="1" applyBorder="1" applyAlignment="1">
      <alignment vertical="top"/>
    </xf>
    <xf numFmtId="0" fontId="0" fillId="0" borderId="0" xfId="0" applyAlignment="1">
      <alignment vertical="top" wrapText="1"/>
    </xf>
    <xf numFmtId="0" fontId="13" fillId="0" borderId="0" xfId="0" applyFont="1"/>
    <xf numFmtId="0" fontId="8" fillId="0" borderId="0" xfId="0" applyFont="1"/>
    <xf numFmtId="0" fontId="3" fillId="0" borderId="8" xfId="0" applyFont="1" applyBorder="1" applyAlignment="1">
      <alignment vertical="center" wrapText="1"/>
    </xf>
    <xf numFmtId="0" fontId="9" fillId="0" borderId="8" xfId="0" applyFont="1" applyBorder="1" applyAlignment="1">
      <alignment wrapText="1"/>
    </xf>
    <xf numFmtId="0" fontId="9" fillId="0" borderId="31" xfId="0" applyFont="1" applyBorder="1" applyAlignment="1">
      <alignment wrapText="1"/>
    </xf>
    <xf numFmtId="0" fontId="9" fillId="0" borderId="14" xfId="0" applyFont="1" applyBorder="1" applyAlignment="1">
      <alignment vertical="top"/>
    </xf>
    <xf numFmtId="0" fontId="9" fillId="0" borderId="11" xfId="0" applyFont="1" applyBorder="1" applyAlignment="1">
      <alignment vertical="top"/>
    </xf>
    <xf numFmtId="0" fontId="10" fillId="0" borderId="12" xfId="0" applyFont="1" applyBorder="1" applyAlignment="1">
      <alignment wrapText="1"/>
    </xf>
    <xf numFmtId="0" fontId="9" fillId="0" borderId="13" xfId="0" applyFont="1" applyBorder="1" applyAlignment="1">
      <alignment wrapText="1"/>
    </xf>
    <xf numFmtId="0" fontId="11" fillId="0" borderId="10" xfId="0" applyFont="1" applyBorder="1" applyAlignment="1">
      <alignment horizontal="left" vertical="top" wrapText="1"/>
    </xf>
    <xf numFmtId="0" fontId="11" fillId="0" borderId="14" xfId="0" applyFont="1" applyBorder="1" applyAlignment="1">
      <alignment horizontal="left" vertical="top" wrapText="1"/>
    </xf>
    <xf numFmtId="0" fontId="6" fillId="0" borderId="10" xfId="0" applyFont="1" applyBorder="1" applyAlignment="1">
      <alignment vertical="top" wrapText="1"/>
    </xf>
    <xf numFmtId="0" fontId="6" fillId="0" borderId="14" xfId="0" applyFont="1" applyBorder="1" applyAlignment="1">
      <alignment vertical="top" wrapText="1"/>
    </xf>
    <xf numFmtId="0" fontId="6" fillId="0" borderId="11" xfId="0" applyFont="1" applyBorder="1" applyAlignment="1">
      <alignment vertical="top" wrapText="1"/>
    </xf>
    <xf numFmtId="0" fontId="3" fillId="0" borderId="40" xfId="0" applyFont="1" applyBorder="1" applyAlignment="1">
      <alignment vertical="top" wrapText="1"/>
    </xf>
    <xf numFmtId="0" fontId="3" fillId="0" borderId="38" xfId="0" applyFont="1" applyBorder="1" applyAlignment="1">
      <alignment vertical="top" wrapText="1"/>
    </xf>
    <xf numFmtId="0" fontId="11" fillId="0" borderId="28" xfId="0" applyFont="1" applyBorder="1" applyAlignment="1">
      <alignment horizontal="left" vertical="top" wrapText="1"/>
    </xf>
    <xf numFmtId="49" fontId="2" fillId="0" borderId="17" xfId="0" applyNumberFormat="1" applyFont="1" applyBorder="1" applyAlignment="1">
      <alignment vertical="top" wrapText="1"/>
    </xf>
    <xf numFmtId="0" fontId="9" fillId="0" borderId="18" xfId="0" applyFont="1" applyBorder="1"/>
    <xf numFmtId="0" fontId="9" fillId="0" borderId="19" xfId="0" applyFont="1" applyBorder="1"/>
    <xf numFmtId="0" fontId="9" fillId="3" borderId="10" xfId="0" applyFont="1" applyFill="1" applyBorder="1" applyAlignment="1" applyProtection="1">
      <alignment horizontal="right" vertical="center"/>
      <protection locked="0"/>
    </xf>
    <xf numFmtId="0" fontId="9" fillId="3" borderId="14" xfId="0" applyFont="1" applyFill="1" applyBorder="1" applyAlignment="1" applyProtection="1">
      <alignment horizontal="right" vertical="center"/>
      <protection locked="0"/>
    </xf>
    <xf numFmtId="0" fontId="9" fillId="3" borderId="11" xfId="0" applyFont="1" applyFill="1" applyBorder="1" applyAlignment="1" applyProtection="1">
      <alignment horizontal="right" vertical="center"/>
      <protection locked="0"/>
    </xf>
    <xf numFmtId="0" fontId="6" fillId="0" borderId="23" xfId="0" applyFont="1" applyBorder="1" applyAlignment="1" applyProtection="1">
      <alignment horizontal="left" vertical="top" wrapText="1"/>
      <protection locked="0"/>
    </xf>
    <xf numFmtId="0" fontId="6" fillId="0" borderId="25" xfId="0" applyFont="1" applyBorder="1" applyAlignment="1" applyProtection="1">
      <alignment horizontal="left" vertical="top" wrapText="1"/>
      <protection locked="0"/>
    </xf>
    <xf numFmtId="0" fontId="6" fillId="0" borderId="26" xfId="0" applyFont="1" applyBorder="1" applyAlignment="1" applyProtection="1">
      <alignment horizontal="left" vertical="top" wrapText="1"/>
      <protection locked="0"/>
    </xf>
    <xf numFmtId="0" fontId="9" fillId="4" borderId="10" xfId="0" applyFont="1" applyFill="1" applyBorder="1" applyAlignment="1" applyProtection="1">
      <alignment vertical="center"/>
      <protection locked="0"/>
    </xf>
    <xf numFmtId="0" fontId="9" fillId="4" borderId="11" xfId="0" applyFont="1" applyFill="1" applyBorder="1" applyAlignment="1" applyProtection="1">
      <alignment vertical="center"/>
      <protection locked="0"/>
    </xf>
    <xf numFmtId="0" fontId="3" fillId="0" borderId="10" xfId="0" applyFont="1" applyBorder="1" applyAlignment="1">
      <alignment horizontal="left" vertical="top" wrapText="1"/>
    </xf>
    <xf numFmtId="0" fontId="3" fillId="0" borderId="14" xfId="0" applyFont="1" applyBorder="1" applyAlignment="1">
      <alignment horizontal="left" vertical="top" wrapText="1"/>
    </xf>
    <xf numFmtId="0" fontId="3" fillId="0" borderId="11" xfId="0" applyFont="1" applyBorder="1" applyAlignment="1">
      <alignment horizontal="left" vertical="top" wrapText="1"/>
    </xf>
    <xf numFmtId="0" fontId="3" fillId="0" borderId="40" xfId="0" applyFont="1" applyBorder="1" applyAlignment="1">
      <alignment horizontal="left" vertical="top" wrapText="1"/>
    </xf>
    <xf numFmtId="0" fontId="3" fillId="0" borderId="38" xfId="0" applyFont="1" applyBorder="1" applyAlignment="1">
      <alignment horizontal="left" vertical="top" wrapText="1"/>
    </xf>
    <xf numFmtId="0" fontId="6" fillId="0" borderId="10" xfId="0" applyFont="1" applyBorder="1" applyAlignment="1" applyProtection="1">
      <alignment horizontal="left" vertical="top" wrapText="1"/>
      <protection locked="0"/>
    </xf>
    <xf numFmtId="0" fontId="6" fillId="0" borderId="14"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9" fillId="4" borderId="14" xfId="0" applyFont="1" applyFill="1" applyBorder="1" applyAlignment="1" applyProtection="1">
      <alignment vertical="center"/>
      <protection locked="0"/>
    </xf>
    <xf numFmtId="0" fontId="9" fillId="0" borderId="10" xfId="0" applyFont="1" applyBorder="1"/>
    <xf numFmtId="0" fontId="9" fillId="0" borderId="14" xfId="0" applyFont="1" applyBorder="1"/>
    <xf numFmtId="0" fontId="9" fillId="0" borderId="10" xfId="0" applyFont="1" applyBorder="1" applyAlignment="1">
      <alignment horizontal="left" vertical="top"/>
    </xf>
    <xf numFmtId="0" fontId="9" fillId="0" borderId="14" xfId="0" applyFont="1" applyBorder="1" applyAlignment="1">
      <alignment horizontal="left" vertical="top"/>
    </xf>
    <xf numFmtId="0" fontId="9" fillId="0" borderId="11" xfId="0" applyFont="1" applyBorder="1" applyAlignment="1">
      <alignment horizontal="left" vertical="top"/>
    </xf>
    <xf numFmtId="0" fontId="9" fillId="0" borderId="20" xfId="0" applyFont="1" applyBorder="1" applyAlignment="1">
      <alignment horizontal="left" vertical="top"/>
    </xf>
    <xf numFmtId="0" fontId="9" fillId="0" borderId="24" xfId="0" applyFont="1" applyBorder="1" applyAlignment="1">
      <alignment horizontal="left" vertical="top"/>
    </xf>
    <xf numFmtId="0" fontId="9" fillId="0" borderId="22" xfId="0" applyFont="1" applyBorder="1" applyAlignment="1">
      <alignment horizontal="left" vertical="top"/>
    </xf>
    <xf numFmtId="0" fontId="9" fillId="0" borderId="12" xfId="0" applyFont="1" applyBorder="1" applyAlignment="1" applyProtection="1">
      <alignment horizontal="left"/>
      <protection locked="0"/>
    </xf>
    <xf numFmtId="0" fontId="9" fillId="0" borderId="33" xfId="0" applyFont="1" applyBorder="1" applyAlignment="1" applyProtection="1">
      <alignment horizontal="left"/>
      <protection locked="0"/>
    </xf>
    <xf numFmtId="0" fontId="9" fillId="0" borderId="20" xfId="0" applyFont="1" applyBorder="1" applyAlignment="1">
      <alignment vertical="top"/>
    </xf>
    <xf numFmtId="0" fontId="9" fillId="0" borderId="24" xfId="0" applyFont="1" applyBorder="1" applyAlignment="1">
      <alignment vertical="top"/>
    </xf>
    <xf numFmtId="0" fontId="9" fillId="0" borderId="22" xfId="0" applyFont="1" applyBorder="1" applyAlignment="1">
      <alignment vertical="top"/>
    </xf>
    <xf numFmtId="0" fontId="9" fillId="0" borderId="10" xfId="0" applyFont="1" applyBorder="1" applyAlignment="1">
      <alignment vertical="top"/>
    </xf>
    <xf numFmtId="0" fontId="9" fillId="0" borderId="20" xfId="0" applyFont="1" applyBorder="1"/>
    <xf numFmtId="0" fontId="9" fillId="0" borderId="22" xfId="0" applyFont="1" applyBorder="1"/>
    <xf numFmtId="0" fontId="9" fillId="0" borderId="27" xfId="0" applyFont="1" applyBorder="1" applyAlignment="1">
      <alignment horizontal="left" vertical="top"/>
    </xf>
    <xf numFmtId="0" fontId="9" fillId="3" borderId="10" xfId="0" applyFont="1" applyFill="1" applyBorder="1" applyAlignment="1" applyProtection="1">
      <alignment vertical="center"/>
      <protection locked="0"/>
    </xf>
    <xf numFmtId="0" fontId="9" fillId="3" borderId="11" xfId="0" applyFont="1" applyFill="1" applyBorder="1" applyAlignment="1" applyProtection="1">
      <alignment vertical="center"/>
      <protection locked="0"/>
    </xf>
    <xf numFmtId="0" fontId="9" fillId="3" borderId="28" xfId="0" applyFont="1" applyFill="1" applyBorder="1" applyAlignment="1" applyProtection="1">
      <alignment horizontal="right" vertical="center"/>
      <protection locked="0"/>
    </xf>
    <xf numFmtId="0" fontId="9" fillId="4" borderId="10" xfId="0" applyFont="1" applyFill="1" applyBorder="1" applyAlignment="1" applyProtection="1">
      <alignment horizontal="right" vertical="center"/>
      <protection locked="0"/>
    </xf>
    <xf numFmtId="0" fontId="9" fillId="4" borderId="11" xfId="0" applyFont="1" applyFill="1" applyBorder="1" applyAlignment="1" applyProtection="1">
      <alignment horizontal="right" vertical="center"/>
      <protection locked="0"/>
    </xf>
    <xf numFmtId="0" fontId="3" fillId="0" borderId="39" xfId="0" applyFont="1" applyBorder="1" applyAlignment="1">
      <alignment vertical="top" wrapText="1"/>
    </xf>
    <xf numFmtId="0" fontId="9" fillId="3" borderId="14" xfId="0" applyFont="1" applyFill="1" applyBorder="1" applyAlignment="1" applyProtection="1">
      <alignment vertical="center"/>
      <protection locked="0"/>
    </xf>
    <xf numFmtId="0" fontId="9" fillId="0" borderId="14" xfId="0" applyFont="1" applyBorder="1" applyAlignment="1">
      <alignment horizontal="left" vertical="top" wrapText="1"/>
    </xf>
    <xf numFmtId="0" fontId="9" fillId="0" borderId="0" xfId="0" applyFont="1" applyAlignment="1">
      <alignment vertical="top" wrapText="1" shrinkToFit="1"/>
    </xf>
    <xf numFmtId="0" fontId="2" fillId="0" borderId="34" xfId="0" applyFont="1" applyBorder="1" applyAlignment="1">
      <alignment vertical="center"/>
    </xf>
    <xf numFmtId="0" fontId="9" fillId="0" borderId="35" xfId="0" applyFont="1" applyBorder="1"/>
    <xf numFmtId="0" fontId="9" fillId="0" borderId="36" xfId="0" applyFont="1" applyBorder="1"/>
    <xf numFmtId="0" fontId="9" fillId="0" borderId="0" xfId="0" applyFont="1" applyAlignment="1">
      <alignment vertical="top" wrapText="1"/>
    </xf>
    <xf numFmtId="0" fontId="3" fillId="0" borderId="28" xfId="0" applyFont="1" applyBorder="1" applyAlignment="1">
      <alignment horizontal="left" vertical="top" wrapText="1"/>
    </xf>
    <xf numFmtId="0" fontId="9" fillId="4" borderId="28" xfId="0" applyFont="1" applyFill="1" applyBorder="1" applyAlignment="1" applyProtection="1">
      <alignment vertical="center"/>
      <protection locked="0"/>
    </xf>
    <xf numFmtId="0" fontId="6" fillId="0" borderId="23" xfId="0" applyFont="1" applyBorder="1" applyAlignment="1">
      <alignment horizontal="left" vertical="top" wrapText="1"/>
    </xf>
    <xf numFmtId="0" fontId="6" fillId="0" borderId="26" xfId="0" applyFont="1" applyBorder="1" applyAlignment="1">
      <alignment horizontal="left" vertical="top" wrapText="1"/>
    </xf>
    <xf numFmtId="0" fontId="9" fillId="0" borderId="27" xfId="0" applyFont="1" applyBorder="1" applyAlignment="1">
      <alignment vertical="top"/>
    </xf>
    <xf numFmtId="49" fontId="3" fillId="0" borderId="10" xfId="0" applyNumberFormat="1" applyFont="1" applyBorder="1" applyAlignment="1">
      <alignment vertical="top" wrapText="1"/>
    </xf>
    <xf numFmtId="49" fontId="3" fillId="0" borderId="14" xfId="0" applyNumberFormat="1" applyFont="1" applyBorder="1" applyAlignment="1">
      <alignment vertical="top" wrapText="1"/>
    </xf>
    <xf numFmtId="49" fontId="3" fillId="0" borderId="28" xfId="0" applyNumberFormat="1" applyFont="1" applyBorder="1" applyAlignment="1">
      <alignment vertical="top" wrapText="1"/>
    </xf>
    <xf numFmtId="0" fontId="6" fillId="0" borderId="29" xfId="0" applyFont="1" applyBorder="1" applyAlignment="1" applyProtection="1">
      <alignment horizontal="left" vertical="top" wrapText="1"/>
      <protection locked="0"/>
    </xf>
    <xf numFmtId="0" fontId="10" fillId="3" borderId="0" xfId="0" applyFont="1" applyFill="1" applyAlignment="1">
      <alignment wrapText="1"/>
    </xf>
    <xf numFmtId="0" fontId="0" fillId="0" borderId="0" xfId="0" applyAlignment="1">
      <alignment wrapText="1"/>
    </xf>
    <xf numFmtId="0" fontId="6" fillId="0" borderId="10" xfId="0" applyFont="1" applyBorder="1" applyAlignment="1">
      <alignment horizontal="left" vertical="top" wrapText="1"/>
    </xf>
    <xf numFmtId="0" fontId="6" fillId="0" borderId="14" xfId="0" applyFont="1" applyBorder="1" applyAlignment="1">
      <alignment horizontal="left" vertical="top" wrapText="1"/>
    </xf>
    <xf numFmtId="0" fontId="6" fillId="0" borderId="11" xfId="0" applyFont="1" applyBorder="1" applyAlignment="1">
      <alignment horizontal="left" vertical="top" wrapText="1"/>
    </xf>
    <xf numFmtId="0" fontId="10" fillId="0" borderId="10" xfId="0" applyFont="1" applyBorder="1" applyAlignment="1">
      <alignment vertical="top" wrapText="1"/>
    </xf>
    <xf numFmtId="0" fontId="0" fillId="0" borderId="11" xfId="0" applyBorder="1" applyAlignment="1">
      <alignment vertical="top" wrapText="1"/>
    </xf>
    <xf numFmtId="0" fontId="9" fillId="0" borderId="0" xfId="0" applyFont="1" applyAlignment="1">
      <alignment wrapText="1"/>
    </xf>
    <xf numFmtId="0" fontId="9" fillId="0" borderId="0" xfId="0" applyFont="1"/>
    <xf numFmtId="0" fontId="0" fillId="0" borderId="0" xfId="0"/>
    <xf numFmtId="0" fontId="3" fillId="0" borderId="10" xfId="0" applyFont="1" applyBorder="1" applyAlignment="1">
      <alignment vertical="top" wrapText="1"/>
    </xf>
    <xf numFmtId="0" fontId="3" fillId="0" borderId="14" xfId="0" applyFont="1" applyBorder="1" applyAlignment="1">
      <alignment vertical="top" wrapText="1"/>
    </xf>
    <xf numFmtId="0" fontId="3" fillId="0" borderId="11" xfId="0" applyFont="1" applyBorder="1" applyAlignment="1">
      <alignment vertical="top" wrapText="1"/>
    </xf>
    <xf numFmtId="0" fontId="9" fillId="0" borderId="12" xfId="0" applyFont="1" applyBorder="1" applyProtection="1">
      <protection locked="0"/>
    </xf>
    <xf numFmtId="0" fontId="9" fillId="0" borderId="13" xfId="0" applyFont="1" applyBorder="1" applyProtection="1">
      <protection locked="0"/>
    </xf>
    <xf numFmtId="49" fontId="2" fillId="0" borderId="12" xfId="0" applyNumberFormat="1" applyFont="1" applyBorder="1" applyAlignment="1">
      <alignment vertical="top" wrapText="1"/>
    </xf>
    <xf numFmtId="0" fontId="9" fillId="0" borderId="15" xfId="0" applyFont="1" applyBorder="1"/>
    <xf numFmtId="0" fontId="9" fillId="0" borderId="13" xfId="0" applyFont="1" applyBorder="1"/>
    <xf numFmtId="0" fontId="9" fillId="0" borderId="13" xfId="0" applyFont="1" applyBorder="1" applyAlignment="1" applyProtection="1">
      <alignment horizontal="left"/>
      <protection locked="0"/>
    </xf>
    <xf numFmtId="0" fontId="3" fillId="0" borderId="3" xfId="0" applyFont="1" applyBorder="1" applyAlignment="1">
      <alignment horizontal="left" vertical="top" wrapText="1"/>
    </xf>
    <xf numFmtId="0" fontId="3" fillId="0" borderId="0" xfId="0" applyFont="1" applyAlignment="1">
      <alignment horizontal="left" vertical="top" wrapText="1"/>
    </xf>
    <xf numFmtId="0" fontId="3" fillId="0" borderId="8" xfId="0" applyFont="1" applyBorder="1" applyAlignment="1">
      <alignment horizontal="left" vertical="top" wrapText="1"/>
    </xf>
    <xf numFmtId="0" fontId="3" fillId="0" borderId="2" xfId="0" applyFont="1" applyBorder="1" applyAlignment="1">
      <alignment horizontal="left" vertical="top" wrapText="1"/>
    </xf>
    <xf numFmtId="0" fontId="3" fillId="0" borderId="5" xfId="0" applyFont="1" applyBorder="1" applyAlignment="1">
      <alignment horizontal="left" vertical="top" wrapText="1"/>
    </xf>
  </cellXfs>
  <cellStyles count="2">
    <cellStyle name="Procent" xfId="1" builtinId="5"/>
    <cellStyle name="Standaard" xfId="0" builtinId="0"/>
  </cellStyles>
  <dxfs count="0"/>
  <tableStyles count="0" defaultTableStyle="TableStyleMedium2" defaultPivotStyle="PivotStyleLight16"/>
  <colors>
    <mruColors>
      <color rgb="FFC1E0FF"/>
      <color rgb="FFF3F1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strRef>
              <c:f>Blad1!$I$133</c:f>
              <c:strCache>
                <c:ptCount val="1"/>
                <c:pt idx="0">
                  <c:v>Graphics company XXX</c:v>
                </c:pt>
              </c:strCache>
            </c:strRef>
          </c:tx>
          <c:marker>
            <c:symbol val="none"/>
          </c:marker>
          <c:cat>
            <c:strRef>
              <c:f>Blad1!$E$135:$E$138</c:f>
              <c:strCache>
                <c:ptCount val="4"/>
                <c:pt idx="0">
                  <c:v>Products and services </c:v>
                </c:pt>
                <c:pt idx="1">
                  <c:v>Supply chain</c:v>
                </c:pt>
                <c:pt idx="2">
                  <c:v>Means of production and facilities</c:v>
                </c:pt>
                <c:pt idx="3">
                  <c:v>Process control and safety</c:v>
                </c:pt>
              </c:strCache>
            </c:strRef>
          </c:cat>
          <c:val>
            <c:numRef>
              <c:f>Blad1!$J$135:$J$138</c:f>
              <c:numCache>
                <c:formatCode>0%</c:formatCode>
                <c:ptCount val="4"/>
                <c:pt idx="0">
                  <c:v>0.35555555555555557</c:v>
                </c:pt>
                <c:pt idx="1">
                  <c:v>0.54285714285714282</c:v>
                </c:pt>
                <c:pt idx="2">
                  <c:v>0.83333333333333337</c:v>
                </c:pt>
                <c:pt idx="3">
                  <c:v>0.8</c:v>
                </c:pt>
              </c:numCache>
            </c:numRef>
          </c:val>
          <c:extLst>
            <c:ext xmlns:c16="http://schemas.microsoft.com/office/drawing/2014/chart" uri="{C3380CC4-5D6E-409C-BE32-E72D297353CC}">
              <c16:uniqueId val="{00000000-2B94-4161-8DB1-D4CA4076B227}"/>
            </c:ext>
          </c:extLst>
        </c:ser>
        <c:dLbls>
          <c:showLegendKey val="0"/>
          <c:showVal val="0"/>
          <c:showCatName val="0"/>
          <c:showSerName val="0"/>
          <c:showPercent val="0"/>
          <c:showBubbleSize val="0"/>
        </c:dLbls>
        <c:axId val="208461824"/>
        <c:axId val="208463360"/>
      </c:radarChart>
      <c:catAx>
        <c:axId val="208461824"/>
        <c:scaling>
          <c:orientation val="minMax"/>
        </c:scaling>
        <c:delete val="0"/>
        <c:axPos val="b"/>
        <c:majorGridlines/>
        <c:numFmt formatCode="General" sourceLinked="0"/>
        <c:majorTickMark val="out"/>
        <c:minorTickMark val="none"/>
        <c:tickLblPos val="nextTo"/>
        <c:crossAx val="208463360"/>
        <c:crosses val="autoZero"/>
        <c:auto val="1"/>
        <c:lblAlgn val="ctr"/>
        <c:lblOffset val="100"/>
        <c:noMultiLvlLbl val="0"/>
      </c:catAx>
      <c:valAx>
        <c:axId val="208463360"/>
        <c:scaling>
          <c:orientation val="minMax"/>
        </c:scaling>
        <c:delete val="0"/>
        <c:axPos val="l"/>
        <c:majorGridlines/>
        <c:numFmt formatCode="0%" sourceLinked="1"/>
        <c:majorTickMark val="cross"/>
        <c:minorTickMark val="none"/>
        <c:tickLblPos val="nextTo"/>
        <c:crossAx val="20846182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3194685</xdr:colOff>
      <xdr:row>148</xdr:row>
      <xdr:rowOff>42862</xdr:rowOff>
    </xdr:from>
    <xdr:to>
      <xdr:col>7</xdr:col>
      <xdr:colOff>293370</xdr:colOff>
      <xdr:row>166</xdr:row>
      <xdr:rowOff>124691</xdr:rowOff>
    </xdr:to>
    <xdr:graphicFrame macro="">
      <xdr:nvGraphicFramePr>
        <xdr:cNvPr id="3" name="Grafiek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76200</xdr:colOff>
      <xdr:row>0</xdr:row>
      <xdr:rowOff>95250</xdr:rowOff>
    </xdr:from>
    <xdr:to>
      <xdr:col>2</xdr:col>
      <xdr:colOff>719198</xdr:colOff>
      <xdr:row>5</xdr:row>
      <xdr:rowOff>80010</xdr:rowOff>
    </xdr:to>
    <xdr:pic>
      <xdr:nvPicPr>
        <xdr:cNvPr id="4" name="Afbeelding 3">
          <a:extLst>
            <a:ext uri="{FF2B5EF4-FFF2-40B4-BE49-F238E27FC236}">
              <a16:creationId xmlns:a16="http://schemas.microsoft.com/office/drawing/2014/main" id="{CF77E9F6-9482-4BC2-8DA1-4EC8AC68FF8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 y="95250"/>
          <a:ext cx="3063357" cy="9810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65"/>
  <sheetViews>
    <sheetView showGridLines="0" tabSelected="1" zoomScaleNormal="100" workbookViewId="0">
      <selection activeCell="I9" sqref="I9"/>
    </sheetView>
  </sheetViews>
  <sheetFormatPr defaultColWidth="9.109375" defaultRowHeight="13.8" x14ac:dyDescent="0.25"/>
  <cols>
    <col min="1" max="1" width="5.6640625" style="16" customWidth="1"/>
    <col min="2" max="2" width="30.6640625" style="16" customWidth="1"/>
    <col min="3" max="3" width="53.6640625" style="16" customWidth="1"/>
    <col min="4" max="4" width="9.109375" style="16" customWidth="1"/>
    <col min="5" max="5" width="46.5546875" style="16" customWidth="1"/>
    <col min="6" max="6" width="11.44140625" style="16" customWidth="1"/>
    <col min="7" max="7" width="9.109375" style="16" customWidth="1"/>
    <col min="8" max="8" width="21.88671875" style="16" customWidth="1"/>
    <col min="9" max="9" width="8.33203125" style="16" customWidth="1"/>
    <col min="10" max="10" width="11.44140625" style="16" bestFit="1" customWidth="1"/>
    <col min="11" max="16384" width="9.109375" style="16"/>
  </cols>
  <sheetData>
    <row r="1" spans="1:5" ht="21" x14ac:dyDescent="0.4">
      <c r="E1" s="94" t="s">
        <v>28</v>
      </c>
    </row>
    <row r="7" spans="1:5" ht="21" x14ac:dyDescent="0.4">
      <c r="A7" s="113" t="s">
        <v>160</v>
      </c>
      <c r="B7" s="113"/>
      <c r="C7" s="113"/>
      <c r="D7" s="113"/>
      <c r="E7" s="113"/>
    </row>
    <row r="8" spans="1:5" ht="60.75" customHeight="1" x14ac:dyDescent="0.25">
      <c r="A8" s="175" t="s">
        <v>29</v>
      </c>
      <c r="B8" s="175"/>
      <c r="C8" s="175"/>
      <c r="D8" s="175"/>
      <c r="E8" s="175"/>
    </row>
    <row r="10" spans="1:5" ht="76.5" customHeight="1" x14ac:dyDescent="0.25">
      <c r="A10" s="179" t="s">
        <v>30</v>
      </c>
      <c r="B10" s="179"/>
      <c r="C10" s="179"/>
      <c r="D10" s="179"/>
      <c r="E10" s="179"/>
    </row>
    <row r="12" spans="1:5" x14ac:dyDescent="0.25">
      <c r="A12" s="189" t="s">
        <v>31</v>
      </c>
      <c r="B12" s="190"/>
      <c r="C12" s="190"/>
      <c r="D12" s="190"/>
      <c r="E12" s="190"/>
    </row>
    <row r="13" spans="1:5" x14ac:dyDescent="0.25">
      <c r="A13" s="189"/>
      <c r="B13" s="190"/>
      <c r="C13" s="190"/>
      <c r="D13" s="190"/>
      <c r="E13" s="190"/>
    </row>
    <row r="14" spans="1:5" x14ac:dyDescent="0.25">
      <c r="A14" s="190"/>
      <c r="B14" s="190"/>
      <c r="C14" s="190"/>
      <c r="D14" s="190"/>
      <c r="E14" s="190"/>
    </row>
    <row r="15" spans="1:5" ht="14.4" thickBot="1" x14ac:dyDescent="0.3"/>
    <row r="16" spans="1:5" x14ac:dyDescent="0.25">
      <c r="A16" s="17">
        <v>1</v>
      </c>
      <c r="B16" s="176" t="s">
        <v>32</v>
      </c>
      <c r="C16" s="177"/>
      <c r="D16" s="177"/>
      <c r="E16" s="178"/>
    </row>
    <row r="17" spans="1:11" ht="51" customHeight="1" x14ac:dyDescent="0.25">
      <c r="A17" s="18"/>
      <c r="B17" s="115" t="s">
        <v>33</v>
      </c>
      <c r="C17" s="116"/>
      <c r="D17" s="116"/>
      <c r="E17" s="117"/>
    </row>
    <row r="18" spans="1:11" x14ac:dyDescent="0.25">
      <c r="A18" s="164"/>
      <c r="B18" s="118" t="s">
        <v>34</v>
      </c>
      <c r="C18" s="118" t="s">
        <v>35</v>
      </c>
      <c r="D18" s="158" t="s">
        <v>142</v>
      </c>
      <c r="E18" s="159"/>
    </row>
    <row r="19" spans="1:11" x14ac:dyDescent="0.25">
      <c r="A19" s="165"/>
      <c r="B19" s="119"/>
      <c r="C19" s="119"/>
      <c r="D19" s="19" t="s">
        <v>36</v>
      </c>
      <c r="E19" s="20" t="s">
        <v>37</v>
      </c>
    </row>
    <row r="20" spans="1:11" ht="115.5" customHeight="1" x14ac:dyDescent="0.3">
      <c r="A20" s="160" t="s">
        <v>12</v>
      </c>
      <c r="B20" s="124" t="s">
        <v>38</v>
      </c>
      <c r="C20" s="15" t="s">
        <v>135</v>
      </c>
      <c r="D20" s="139">
        <v>7</v>
      </c>
      <c r="E20" s="136" t="s">
        <v>137</v>
      </c>
      <c r="H20" s="196"/>
      <c r="I20" s="190"/>
      <c r="J20" s="197"/>
      <c r="K20" s="198"/>
    </row>
    <row r="21" spans="1:11" ht="91.5" customHeight="1" x14ac:dyDescent="0.25">
      <c r="A21" s="161"/>
      <c r="B21" s="125"/>
      <c r="C21" s="96" t="s">
        <v>39</v>
      </c>
      <c r="D21" s="140"/>
      <c r="E21" s="138"/>
    </row>
    <row r="22" spans="1:11" ht="55.5" customHeight="1" x14ac:dyDescent="0.25">
      <c r="A22" s="160" t="s">
        <v>13</v>
      </c>
      <c r="B22" s="199" t="s">
        <v>40</v>
      </c>
      <c r="C22" s="2" t="s">
        <v>41</v>
      </c>
      <c r="D22" s="167">
        <v>0</v>
      </c>
      <c r="E22" s="136" t="s">
        <v>138</v>
      </c>
    </row>
    <row r="23" spans="1:11" ht="93" customHeight="1" x14ac:dyDescent="0.25">
      <c r="A23" s="161"/>
      <c r="B23" s="200"/>
      <c r="C23" s="96" t="s">
        <v>39</v>
      </c>
      <c r="D23" s="168"/>
      <c r="E23" s="138"/>
    </row>
    <row r="24" spans="1:11" ht="31.5" customHeight="1" x14ac:dyDescent="0.25">
      <c r="A24" s="161"/>
      <c r="B24" s="200"/>
      <c r="C24" s="71" t="s">
        <v>43</v>
      </c>
      <c r="D24" s="170">
        <v>0</v>
      </c>
      <c r="E24" s="136" t="s">
        <v>139</v>
      </c>
    </row>
    <row r="25" spans="1:11" ht="93" customHeight="1" x14ac:dyDescent="0.25">
      <c r="A25" s="161"/>
      <c r="B25" s="200"/>
      <c r="C25" s="96" t="s">
        <v>39</v>
      </c>
      <c r="D25" s="171"/>
      <c r="E25" s="138"/>
    </row>
    <row r="26" spans="1:11" ht="43.5" customHeight="1" x14ac:dyDescent="0.25">
      <c r="A26" s="161"/>
      <c r="B26" s="200"/>
      <c r="C26" s="103" t="s">
        <v>42</v>
      </c>
      <c r="D26" s="133">
        <v>10</v>
      </c>
      <c r="E26" s="136" t="s">
        <v>140</v>
      </c>
    </row>
    <row r="27" spans="1:11" ht="92.25" customHeight="1" x14ac:dyDescent="0.25">
      <c r="A27" s="162"/>
      <c r="B27" s="201"/>
      <c r="C27" s="98" t="s">
        <v>39</v>
      </c>
      <c r="D27" s="135"/>
      <c r="E27" s="138"/>
    </row>
    <row r="28" spans="1:11" ht="69" customHeight="1" x14ac:dyDescent="0.25">
      <c r="A28" s="160" t="s">
        <v>0</v>
      </c>
      <c r="B28" s="185" t="s">
        <v>44</v>
      </c>
      <c r="C28" s="15" t="s">
        <v>47</v>
      </c>
      <c r="D28" s="139">
        <v>8</v>
      </c>
      <c r="E28" s="182" t="s">
        <v>159</v>
      </c>
    </row>
    <row r="29" spans="1:11" ht="93.75" customHeight="1" x14ac:dyDescent="0.25">
      <c r="A29" s="161"/>
      <c r="B29" s="186"/>
      <c r="C29" s="96" t="s">
        <v>39</v>
      </c>
      <c r="D29" s="140"/>
      <c r="E29" s="183"/>
    </row>
    <row r="30" spans="1:11" ht="67.5" customHeight="1" x14ac:dyDescent="0.25">
      <c r="A30" s="161"/>
      <c r="B30" s="186"/>
      <c r="C30" s="15" t="s">
        <v>46</v>
      </c>
      <c r="D30" s="167">
        <v>0</v>
      </c>
      <c r="E30" s="182" t="s">
        <v>141</v>
      </c>
    </row>
    <row r="31" spans="1:11" ht="94.5" customHeight="1" x14ac:dyDescent="0.25">
      <c r="A31" s="161"/>
      <c r="B31" s="186"/>
      <c r="C31" s="96" t="s">
        <v>39</v>
      </c>
      <c r="D31" s="168"/>
      <c r="E31" s="183"/>
    </row>
    <row r="32" spans="1:11" ht="70.5" customHeight="1" x14ac:dyDescent="0.25">
      <c r="A32" s="161"/>
      <c r="B32" s="186"/>
      <c r="C32" s="4" t="s">
        <v>45</v>
      </c>
      <c r="D32" s="139">
        <v>0</v>
      </c>
      <c r="E32" s="109"/>
    </row>
    <row r="33" spans="1:5" ht="94.5" customHeight="1" thickBot="1" x14ac:dyDescent="0.3">
      <c r="A33" s="184"/>
      <c r="B33" s="187"/>
      <c r="C33" s="99" t="s">
        <v>39</v>
      </c>
      <c r="D33" s="181"/>
      <c r="E33" s="110"/>
    </row>
    <row r="34" spans="1:5" x14ac:dyDescent="0.25">
      <c r="A34" s="21"/>
      <c r="B34" s="1"/>
      <c r="C34" s="1"/>
    </row>
    <row r="35" spans="1:5" ht="14.4" thickBot="1" x14ac:dyDescent="0.3">
      <c r="C35" s="1"/>
    </row>
    <row r="36" spans="1:5" ht="39" customHeight="1" x14ac:dyDescent="0.25">
      <c r="A36" s="22">
        <v>2</v>
      </c>
      <c r="B36" s="130" t="s">
        <v>48</v>
      </c>
      <c r="C36" s="131"/>
      <c r="D36" s="131"/>
      <c r="E36" s="132"/>
    </row>
    <row r="37" spans="1:5" x14ac:dyDescent="0.25">
      <c r="A37" s="164"/>
      <c r="B37" s="163" t="str">
        <f>+B18</f>
        <v>Subject</v>
      </c>
      <c r="C37" s="163" t="str">
        <f>+C18</f>
        <v>Criterion</v>
      </c>
      <c r="D37" s="158" t="str">
        <f>+D18</f>
        <v>Graphics company XXX</v>
      </c>
      <c r="E37" s="159"/>
    </row>
    <row r="38" spans="1:5" x14ac:dyDescent="0.25">
      <c r="A38" s="165"/>
      <c r="B38" s="119"/>
      <c r="C38" s="119"/>
      <c r="D38" s="19" t="str">
        <f>+D19</f>
        <v>Points</v>
      </c>
      <c r="E38" s="20">
        <f>+C19</f>
        <v>0</v>
      </c>
    </row>
    <row r="39" spans="1:5" ht="57" customHeight="1" x14ac:dyDescent="0.25">
      <c r="A39" s="155" t="s">
        <v>1</v>
      </c>
      <c r="B39" s="141" t="s">
        <v>49</v>
      </c>
      <c r="C39" s="15" t="s">
        <v>50</v>
      </c>
      <c r="D39" s="167">
        <v>8</v>
      </c>
      <c r="E39" s="136" t="s">
        <v>143</v>
      </c>
    </row>
    <row r="40" spans="1:5" ht="90.75" customHeight="1" x14ac:dyDescent="0.25">
      <c r="A40" s="156"/>
      <c r="B40" s="142"/>
      <c r="C40" s="97" t="s">
        <v>39</v>
      </c>
      <c r="D40" s="173"/>
      <c r="E40" s="137"/>
    </row>
    <row r="41" spans="1:5" ht="84" customHeight="1" x14ac:dyDescent="0.25">
      <c r="A41" s="156"/>
      <c r="B41" s="142"/>
      <c r="C41" s="6" t="s">
        <v>51</v>
      </c>
      <c r="D41" s="168"/>
      <c r="E41" s="138"/>
    </row>
    <row r="42" spans="1:5" ht="56.25" customHeight="1" x14ac:dyDescent="0.25">
      <c r="A42" s="155" t="s">
        <v>2</v>
      </c>
      <c r="B42" s="141" t="s">
        <v>52</v>
      </c>
      <c r="C42" s="15" t="s">
        <v>53</v>
      </c>
      <c r="D42" s="139">
        <v>7</v>
      </c>
      <c r="E42" s="136" t="s">
        <v>144</v>
      </c>
    </row>
    <row r="43" spans="1:5" ht="93" customHeight="1" x14ac:dyDescent="0.25">
      <c r="A43" s="156"/>
      <c r="B43" s="142"/>
      <c r="C43" s="97" t="s">
        <v>39</v>
      </c>
      <c r="D43" s="149"/>
      <c r="E43" s="137"/>
    </row>
    <row r="44" spans="1:5" ht="19.5" customHeight="1" x14ac:dyDescent="0.25">
      <c r="A44" s="157"/>
      <c r="B44" s="143"/>
      <c r="C44" s="6" t="s">
        <v>51</v>
      </c>
      <c r="D44" s="140"/>
      <c r="E44" s="138"/>
    </row>
    <row r="45" spans="1:5" ht="70.5" customHeight="1" x14ac:dyDescent="0.25">
      <c r="A45" s="155" t="s">
        <v>3</v>
      </c>
      <c r="B45" s="141" t="s">
        <v>54</v>
      </c>
      <c r="C45" s="15" t="s">
        <v>55</v>
      </c>
      <c r="D45" s="133">
        <v>4</v>
      </c>
      <c r="E45" s="136" t="s">
        <v>145</v>
      </c>
    </row>
    <row r="46" spans="1:5" ht="94.5" customHeight="1" x14ac:dyDescent="0.25">
      <c r="A46" s="156"/>
      <c r="B46" s="142"/>
      <c r="C46" s="97" t="s">
        <v>39</v>
      </c>
      <c r="D46" s="134"/>
      <c r="E46" s="137"/>
    </row>
    <row r="47" spans="1:5" x14ac:dyDescent="0.25">
      <c r="A47" s="157"/>
      <c r="B47" s="143"/>
      <c r="C47" s="6" t="s">
        <v>51</v>
      </c>
      <c r="D47" s="135"/>
      <c r="E47" s="138"/>
    </row>
    <row r="48" spans="1:5" ht="79.2" x14ac:dyDescent="0.25">
      <c r="A48" s="155" t="s">
        <v>4</v>
      </c>
      <c r="B48" s="141" t="s">
        <v>56</v>
      </c>
      <c r="C48" s="71" t="s">
        <v>57</v>
      </c>
      <c r="D48" s="139">
        <v>0</v>
      </c>
      <c r="E48" s="136" t="s">
        <v>146</v>
      </c>
    </row>
    <row r="49" spans="1:5" ht="93.75" customHeight="1" x14ac:dyDescent="0.25">
      <c r="A49" s="156"/>
      <c r="B49" s="142"/>
      <c r="C49" s="97" t="s">
        <v>39</v>
      </c>
      <c r="D49" s="149"/>
      <c r="E49" s="137"/>
    </row>
    <row r="50" spans="1:5" ht="14.4" thickBot="1" x14ac:dyDescent="0.3">
      <c r="A50" s="166"/>
      <c r="B50" s="180"/>
      <c r="C50" s="7" t="s">
        <v>51</v>
      </c>
      <c r="D50" s="181"/>
      <c r="E50" s="188"/>
    </row>
    <row r="51" spans="1:5" x14ac:dyDescent="0.25">
      <c r="A51" s="23"/>
      <c r="B51" s="3"/>
      <c r="C51" s="1"/>
    </row>
    <row r="52" spans="1:5" x14ac:dyDescent="0.25">
      <c r="A52" s="23"/>
      <c r="B52" s="3"/>
      <c r="C52" s="1"/>
    </row>
    <row r="53" spans="1:5" ht="44.25" customHeight="1" x14ac:dyDescent="0.25">
      <c r="A53" s="24">
        <v>3</v>
      </c>
      <c r="B53" s="204" t="s">
        <v>58</v>
      </c>
      <c r="C53" s="205"/>
      <c r="D53" s="205"/>
      <c r="E53" s="206"/>
    </row>
    <row r="54" spans="1:5" x14ac:dyDescent="0.25">
      <c r="A54" s="150"/>
      <c r="B54" s="163" t="str">
        <f>+B18</f>
        <v>Subject</v>
      </c>
      <c r="C54" s="163" t="str">
        <f>+C18</f>
        <v>Criterion</v>
      </c>
      <c r="D54" s="158" t="str">
        <f>+D18</f>
        <v>Graphics company XXX</v>
      </c>
      <c r="E54" s="207"/>
    </row>
    <row r="55" spans="1:5" x14ac:dyDescent="0.25">
      <c r="A55" s="151"/>
      <c r="B55" s="119"/>
      <c r="C55" s="118"/>
      <c r="D55" s="25" t="str">
        <f>+D19</f>
        <v>Points</v>
      </c>
      <c r="E55" s="25" t="str">
        <f>+E19</f>
        <v>Explanation</v>
      </c>
    </row>
    <row r="56" spans="1:5" ht="68.25" customHeight="1" x14ac:dyDescent="0.25">
      <c r="A56" s="152" t="s">
        <v>5</v>
      </c>
      <c r="B56" s="208" t="s">
        <v>59</v>
      </c>
      <c r="C56" s="15" t="s">
        <v>136</v>
      </c>
      <c r="D56" s="167">
        <v>10</v>
      </c>
      <c r="E56" s="146" t="s">
        <v>150</v>
      </c>
    </row>
    <row r="57" spans="1:5" ht="94.5" customHeight="1" x14ac:dyDescent="0.25">
      <c r="A57" s="153"/>
      <c r="B57" s="209"/>
      <c r="C57" s="97" t="s">
        <v>39</v>
      </c>
      <c r="D57" s="173"/>
      <c r="E57" s="147"/>
    </row>
    <row r="58" spans="1:5" ht="30" customHeight="1" x14ac:dyDescent="0.25">
      <c r="A58" s="154"/>
      <c r="B58" s="210"/>
      <c r="C58" s="5" t="s">
        <v>61</v>
      </c>
      <c r="D58" s="168"/>
      <c r="E58" s="148"/>
    </row>
    <row r="59" spans="1:5" ht="84.75" customHeight="1" x14ac:dyDescent="0.25">
      <c r="A59" s="152" t="s">
        <v>6</v>
      </c>
      <c r="B59" s="211" t="s">
        <v>60</v>
      </c>
      <c r="C59" s="71" t="s">
        <v>62</v>
      </c>
      <c r="D59" s="139">
        <v>8</v>
      </c>
      <c r="E59" s="146" t="s">
        <v>147</v>
      </c>
    </row>
    <row r="60" spans="1:5" ht="97.5" customHeight="1" x14ac:dyDescent="0.25">
      <c r="A60" s="153"/>
      <c r="B60" s="212"/>
      <c r="C60" s="97" t="s">
        <v>39</v>
      </c>
      <c r="D60" s="149"/>
      <c r="E60" s="147"/>
    </row>
    <row r="61" spans="1:5" ht="24.75" customHeight="1" x14ac:dyDescent="0.25">
      <c r="A61" s="153"/>
      <c r="B61" s="212"/>
      <c r="C61" s="5" t="s">
        <v>61</v>
      </c>
      <c r="D61" s="140"/>
      <c r="E61" s="148"/>
    </row>
    <row r="62" spans="1:5" ht="146.25" customHeight="1" x14ac:dyDescent="0.25">
      <c r="A62" s="153"/>
      <c r="B62" s="142"/>
      <c r="C62" s="72" t="s">
        <v>63</v>
      </c>
      <c r="D62" s="133">
        <v>100</v>
      </c>
      <c r="E62" s="146" t="s">
        <v>148</v>
      </c>
    </row>
    <row r="63" spans="1:5" ht="92.25" customHeight="1" x14ac:dyDescent="0.25">
      <c r="A63" s="154"/>
      <c r="B63" s="143"/>
      <c r="C63" s="98" t="s">
        <v>39</v>
      </c>
      <c r="D63" s="135"/>
      <c r="E63" s="148"/>
    </row>
    <row r="64" spans="1:5" ht="46.5" customHeight="1" x14ac:dyDescent="0.25">
      <c r="A64" s="152" t="s">
        <v>7</v>
      </c>
      <c r="B64" s="141" t="s">
        <v>64</v>
      </c>
      <c r="C64" s="15" t="s">
        <v>65</v>
      </c>
      <c r="D64" s="139">
        <v>8</v>
      </c>
      <c r="E64" s="146" t="s">
        <v>149</v>
      </c>
    </row>
    <row r="65" spans="1:6" ht="211.5" customHeight="1" x14ac:dyDescent="0.25">
      <c r="A65" s="154"/>
      <c r="B65" s="143"/>
      <c r="C65" s="96" t="s">
        <v>39</v>
      </c>
      <c r="D65" s="140"/>
      <c r="E65" s="148"/>
    </row>
    <row r="66" spans="1:6" x14ac:dyDescent="0.25">
      <c r="A66" s="23"/>
      <c r="B66" s="3"/>
      <c r="C66" s="1"/>
    </row>
    <row r="67" spans="1:6" ht="14.4" thickBot="1" x14ac:dyDescent="0.3">
      <c r="A67" s="23"/>
      <c r="B67" s="3"/>
      <c r="C67" s="1"/>
    </row>
    <row r="68" spans="1:6" x14ac:dyDescent="0.25">
      <c r="A68" s="22">
        <v>4</v>
      </c>
      <c r="B68" s="130" t="s">
        <v>66</v>
      </c>
      <c r="C68" s="131"/>
      <c r="D68" s="131"/>
      <c r="E68" s="132"/>
    </row>
    <row r="69" spans="1:6" x14ac:dyDescent="0.25">
      <c r="A69" s="164"/>
      <c r="B69" s="163" t="str">
        <f>+B18</f>
        <v>Subject</v>
      </c>
      <c r="C69" s="163" t="str">
        <f>+C18</f>
        <v>Criterion</v>
      </c>
      <c r="D69" s="158" t="str">
        <f>+D18</f>
        <v>Graphics company XXX</v>
      </c>
      <c r="E69" s="159"/>
    </row>
    <row r="70" spans="1:6" ht="15" thickBot="1" x14ac:dyDescent="0.3">
      <c r="A70" s="165"/>
      <c r="B70" s="119"/>
      <c r="C70" s="119"/>
      <c r="D70" s="19" t="str">
        <f>+D19</f>
        <v>Points</v>
      </c>
      <c r="E70" s="111" t="s">
        <v>37</v>
      </c>
      <c r="F70" s="112"/>
    </row>
    <row r="71" spans="1:6" ht="83.25" customHeight="1" x14ac:dyDescent="0.25">
      <c r="A71" s="155" t="s">
        <v>8</v>
      </c>
      <c r="B71" s="141" t="s">
        <v>81</v>
      </c>
      <c r="C71" s="71" t="s">
        <v>67</v>
      </c>
      <c r="D71" s="167">
        <v>8</v>
      </c>
      <c r="E71" s="172" t="s">
        <v>151</v>
      </c>
      <c r="F71" s="112"/>
    </row>
    <row r="72" spans="1:6" ht="93.75" customHeight="1" thickBot="1" x14ac:dyDescent="0.3">
      <c r="A72" s="156"/>
      <c r="B72" s="174"/>
      <c r="C72" s="97" t="s">
        <v>39</v>
      </c>
      <c r="D72" s="173"/>
      <c r="E72" s="128"/>
      <c r="F72" s="112"/>
    </row>
    <row r="73" spans="1:6" ht="45" customHeight="1" x14ac:dyDescent="0.25">
      <c r="A73" s="155" t="s">
        <v>9</v>
      </c>
      <c r="B73" s="141" t="s">
        <v>68</v>
      </c>
      <c r="C73" s="15" t="s">
        <v>69</v>
      </c>
      <c r="D73" s="170">
        <v>10</v>
      </c>
      <c r="E73" s="144" t="s">
        <v>157</v>
      </c>
      <c r="F73" s="112"/>
    </row>
    <row r="74" spans="1:6" ht="93.75" customHeight="1" thickBot="1" x14ac:dyDescent="0.3">
      <c r="A74" s="156"/>
      <c r="B74" s="142"/>
      <c r="C74" s="96" t="s">
        <v>39</v>
      </c>
      <c r="D74" s="171"/>
      <c r="E74" s="145"/>
      <c r="F74" s="112"/>
    </row>
    <row r="75" spans="1:6" ht="45" customHeight="1" x14ac:dyDescent="0.25">
      <c r="A75" s="156"/>
      <c r="B75" s="142"/>
      <c r="C75" s="15" t="s">
        <v>70</v>
      </c>
      <c r="D75" s="133">
        <v>10</v>
      </c>
      <c r="E75" s="127" t="s">
        <v>152</v>
      </c>
      <c r="F75" s="112"/>
    </row>
    <row r="76" spans="1:6" ht="94.5" customHeight="1" thickBot="1" x14ac:dyDescent="0.3">
      <c r="A76" s="157"/>
      <c r="B76" s="143"/>
      <c r="C76" s="96" t="s">
        <v>39</v>
      </c>
      <c r="D76" s="135"/>
      <c r="E76" s="128"/>
      <c r="F76" s="112"/>
    </row>
    <row r="77" spans="1:6" ht="33" customHeight="1" x14ac:dyDescent="0.25">
      <c r="A77" s="155" t="s">
        <v>10</v>
      </c>
      <c r="B77" s="141" t="s">
        <v>74</v>
      </c>
      <c r="C77" s="15" t="s">
        <v>71</v>
      </c>
      <c r="D77" s="139">
        <v>8</v>
      </c>
      <c r="E77" s="127" t="s">
        <v>153</v>
      </c>
      <c r="F77" s="112"/>
    </row>
    <row r="78" spans="1:6" ht="94.5" customHeight="1" thickBot="1" x14ac:dyDescent="0.3">
      <c r="A78" s="156"/>
      <c r="B78" s="142"/>
      <c r="C78" s="96" t="s">
        <v>39</v>
      </c>
      <c r="D78" s="140"/>
      <c r="E78" s="128"/>
      <c r="F78" s="112"/>
    </row>
    <row r="79" spans="1:6" ht="118.5" customHeight="1" x14ac:dyDescent="0.25">
      <c r="A79" s="156"/>
      <c r="B79" s="142"/>
      <c r="C79" s="15" t="s">
        <v>72</v>
      </c>
      <c r="D79" s="167">
        <v>5</v>
      </c>
      <c r="E79" s="144" t="s">
        <v>158</v>
      </c>
      <c r="F79" s="112"/>
    </row>
    <row r="80" spans="1:6" ht="95.25" customHeight="1" thickBot="1" x14ac:dyDescent="0.3">
      <c r="A80" s="156"/>
      <c r="B80" s="142"/>
      <c r="C80" s="96" t="s">
        <v>39</v>
      </c>
      <c r="D80" s="168"/>
      <c r="E80" s="145"/>
      <c r="F80" s="112"/>
    </row>
    <row r="81" spans="1:10" ht="93" customHeight="1" x14ac:dyDescent="0.25">
      <c r="A81" s="156"/>
      <c r="B81" s="142"/>
      <c r="C81" s="15" t="s">
        <v>73</v>
      </c>
      <c r="D81" s="139">
        <v>3</v>
      </c>
      <c r="E81" s="127" t="s">
        <v>154</v>
      </c>
      <c r="F81" s="112"/>
    </row>
    <row r="82" spans="1:10" ht="96" customHeight="1" thickBot="1" x14ac:dyDescent="0.3">
      <c r="A82" s="157"/>
      <c r="B82" s="143"/>
      <c r="C82" s="96" t="s">
        <v>39</v>
      </c>
      <c r="D82" s="140"/>
      <c r="E82" s="128"/>
      <c r="F82" s="112"/>
    </row>
    <row r="83" spans="1:10" ht="69.75" customHeight="1" x14ac:dyDescent="0.25">
      <c r="A83" s="155" t="s">
        <v>11</v>
      </c>
      <c r="B83" s="122" t="s">
        <v>75</v>
      </c>
      <c r="C83" s="71" t="s">
        <v>76</v>
      </c>
      <c r="D83" s="167">
        <v>10</v>
      </c>
      <c r="E83" s="127" t="s">
        <v>155</v>
      </c>
      <c r="F83" s="112"/>
    </row>
    <row r="84" spans="1:10" ht="97.5" customHeight="1" thickBot="1" x14ac:dyDescent="0.3">
      <c r="A84" s="156"/>
      <c r="B84" s="123"/>
      <c r="C84" s="96" t="s">
        <v>39</v>
      </c>
      <c r="D84" s="168"/>
      <c r="E84" s="128"/>
      <c r="F84" s="112"/>
    </row>
    <row r="85" spans="1:10" ht="69.75" customHeight="1" x14ac:dyDescent="0.25">
      <c r="A85" s="156"/>
      <c r="B85" s="123"/>
      <c r="C85" s="71" t="s">
        <v>77</v>
      </c>
      <c r="D85" s="139">
        <v>10</v>
      </c>
      <c r="E85" s="127" t="s">
        <v>156</v>
      </c>
      <c r="F85" s="112"/>
    </row>
    <row r="86" spans="1:10" ht="93" customHeight="1" thickBot="1" x14ac:dyDescent="0.3">
      <c r="A86" s="156"/>
      <c r="B86" s="123"/>
      <c r="C86" s="96" t="s">
        <v>39</v>
      </c>
      <c r="D86" s="140"/>
      <c r="E86" s="128"/>
      <c r="F86" s="112"/>
    </row>
    <row r="87" spans="1:10" ht="106.5" customHeight="1" x14ac:dyDescent="0.25">
      <c r="A87" s="156"/>
      <c r="B87" s="123"/>
      <c r="C87" s="15" t="s">
        <v>78</v>
      </c>
      <c r="D87" s="133">
        <v>100</v>
      </c>
      <c r="E87" s="127"/>
      <c r="F87" s="112"/>
    </row>
    <row r="88" spans="1:10" ht="95.25" customHeight="1" thickBot="1" x14ac:dyDescent="0.3">
      <c r="A88" s="166"/>
      <c r="B88" s="129"/>
      <c r="C88" s="95" t="s">
        <v>39</v>
      </c>
      <c r="D88" s="169"/>
      <c r="E88" s="128"/>
      <c r="F88" s="112"/>
    </row>
    <row r="92" spans="1:10" ht="21" x14ac:dyDescent="0.4">
      <c r="A92" s="113" t="s">
        <v>120</v>
      </c>
      <c r="B92" s="114"/>
      <c r="C92" s="114"/>
      <c r="D92" s="114"/>
      <c r="E92" s="114"/>
    </row>
    <row r="94" spans="1:10" x14ac:dyDescent="0.25">
      <c r="A94" s="26">
        <v>1</v>
      </c>
      <c r="B94" s="27" t="s">
        <v>91</v>
      </c>
      <c r="C94" s="28"/>
      <c r="D94" s="29" t="s">
        <v>36</v>
      </c>
      <c r="E94" s="29" t="s">
        <v>116</v>
      </c>
      <c r="F94" s="93"/>
      <c r="G94" s="30" t="s">
        <v>22</v>
      </c>
      <c r="H94" s="106" t="s">
        <v>117</v>
      </c>
      <c r="J94" s="26" t="s">
        <v>118</v>
      </c>
    </row>
    <row r="95" spans="1:10" x14ac:dyDescent="0.25">
      <c r="A95" s="40" t="s">
        <v>14</v>
      </c>
      <c r="B95" s="41" t="s">
        <v>84</v>
      </c>
      <c r="C95" s="62" t="s">
        <v>92</v>
      </c>
      <c r="D95" s="43">
        <f>+D20</f>
        <v>7</v>
      </c>
      <c r="E95" s="44">
        <v>2</v>
      </c>
      <c r="F95" s="44">
        <v>10</v>
      </c>
      <c r="G95" s="74">
        <f>+E95*F95</f>
        <v>20</v>
      </c>
      <c r="H95" s="81">
        <f>+D95*E95</f>
        <v>14</v>
      </c>
      <c r="I95" s="47"/>
      <c r="J95" s="86" t="str">
        <f t="shared" ref="J95:J101" si="0">IF(D95&gt;10,"10","0")</f>
        <v>0</v>
      </c>
    </row>
    <row r="96" spans="1:10" ht="17.25" customHeight="1" x14ac:dyDescent="0.25">
      <c r="A96" s="51" t="s">
        <v>15</v>
      </c>
      <c r="B96" s="124" t="s">
        <v>90</v>
      </c>
      <c r="C96" s="104" t="s">
        <v>93</v>
      </c>
      <c r="D96" s="49">
        <f>+D22</f>
        <v>0</v>
      </c>
      <c r="E96" s="52">
        <v>1</v>
      </c>
      <c r="F96" s="52">
        <v>10</v>
      </c>
      <c r="G96" s="75">
        <f t="shared" ref="G96:G101" si="1">+E96*F96</f>
        <v>10</v>
      </c>
      <c r="H96" s="82">
        <f t="shared" ref="H96:H101" si="2">+D96*E96</f>
        <v>0</v>
      </c>
      <c r="I96" s="47"/>
      <c r="J96" s="80" t="str">
        <f t="shared" si="0"/>
        <v>0</v>
      </c>
    </row>
    <row r="97" spans="1:10" x14ac:dyDescent="0.25">
      <c r="A97" s="40"/>
      <c r="B97" s="125"/>
      <c r="C97" s="42" t="s">
        <v>94</v>
      </c>
      <c r="D97" s="49">
        <f>+D24</f>
        <v>0</v>
      </c>
      <c r="E97" s="41">
        <v>1</v>
      </c>
      <c r="F97" s="44">
        <v>10</v>
      </c>
      <c r="G97" s="75">
        <f t="shared" si="1"/>
        <v>10</v>
      </c>
      <c r="H97" s="81">
        <f>+D97*E97</f>
        <v>0</v>
      </c>
      <c r="I97" s="47"/>
      <c r="J97" s="87" t="str">
        <f t="shared" si="0"/>
        <v>0</v>
      </c>
    </row>
    <row r="98" spans="1:10" x14ac:dyDescent="0.25">
      <c r="A98" s="40"/>
      <c r="B98" s="41"/>
      <c r="C98" s="105" t="s">
        <v>95</v>
      </c>
      <c r="D98" s="49">
        <f>+D26</f>
        <v>10</v>
      </c>
      <c r="E98" s="41">
        <v>1</v>
      </c>
      <c r="F98" s="41">
        <v>10</v>
      </c>
      <c r="G98" s="74">
        <f t="shared" si="1"/>
        <v>10</v>
      </c>
      <c r="H98" s="83">
        <f>+D98*E98</f>
        <v>10</v>
      </c>
      <c r="I98" s="47"/>
      <c r="J98" s="86" t="str">
        <f t="shared" si="0"/>
        <v>0</v>
      </c>
    </row>
    <row r="99" spans="1:10" ht="14.25" customHeight="1" x14ac:dyDescent="0.25">
      <c r="A99" s="51" t="s">
        <v>16</v>
      </c>
      <c r="B99" s="124" t="s">
        <v>89</v>
      </c>
      <c r="C99" s="54" t="s">
        <v>96</v>
      </c>
      <c r="D99" s="49">
        <f>+D28</f>
        <v>8</v>
      </c>
      <c r="E99" s="52">
        <v>1</v>
      </c>
      <c r="F99" s="55">
        <v>10</v>
      </c>
      <c r="G99" s="76">
        <f t="shared" si="1"/>
        <v>10</v>
      </c>
      <c r="H99" s="81">
        <f t="shared" si="2"/>
        <v>8</v>
      </c>
      <c r="I99" s="47"/>
      <c r="J99" s="80" t="str">
        <f t="shared" si="0"/>
        <v>0</v>
      </c>
    </row>
    <row r="100" spans="1:10" x14ac:dyDescent="0.25">
      <c r="A100" s="40"/>
      <c r="B100" s="125"/>
      <c r="C100" s="56" t="s">
        <v>97</v>
      </c>
      <c r="D100" s="49">
        <f>+D30</f>
        <v>0</v>
      </c>
      <c r="E100" s="41">
        <v>1</v>
      </c>
      <c r="F100" s="44">
        <v>10</v>
      </c>
      <c r="G100" s="75">
        <f t="shared" si="1"/>
        <v>10</v>
      </c>
      <c r="H100" s="81">
        <f t="shared" si="2"/>
        <v>0</v>
      </c>
      <c r="I100" s="47"/>
      <c r="J100" s="87" t="str">
        <f t="shared" si="0"/>
        <v>0</v>
      </c>
    </row>
    <row r="101" spans="1:10" x14ac:dyDescent="0.25">
      <c r="A101" s="57"/>
      <c r="B101" s="126"/>
      <c r="C101" s="58" t="s">
        <v>98</v>
      </c>
      <c r="D101" s="48">
        <f>+D32</f>
        <v>0</v>
      </c>
      <c r="E101" s="45">
        <v>2</v>
      </c>
      <c r="F101" s="59">
        <v>10</v>
      </c>
      <c r="G101" s="74">
        <f t="shared" si="1"/>
        <v>20</v>
      </c>
      <c r="H101" s="81">
        <f t="shared" si="2"/>
        <v>0</v>
      </c>
      <c r="I101" s="47"/>
      <c r="J101" s="86" t="str">
        <f t="shared" si="0"/>
        <v>0</v>
      </c>
    </row>
    <row r="102" spans="1:10" x14ac:dyDescent="0.25">
      <c r="A102" s="47"/>
      <c r="B102" s="47"/>
      <c r="C102" s="47"/>
      <c r="D102" s="47"/>
      <c r="E102" s="47"/>
      <c r="F102" s="47"/>
      <c r="G102" s="77">
        <f>SUM(G95:G101)</f>
        <v>90</v>
      </c>
      <c r="H102" s="84">
        <f>SUM(H95:H101)</f>
        <v>32</v>
      </c>
      <c r="I102" s="47"/>
      <c r="J102" s="86">
        <f>+J95+J96+J97+J98+J99+J100+J101</f>
        <v>0</v>
      </c>
    </row>
    <row r="103" spans="1:10" x14ac:dyDescent="0.25">
      <c r="H103" s="85"/>
      <c r="J103" s="85"/>
    </row>
    <row r="104" spans="1:10" x14ac:dyDescent="0.25">
      <c r="A104" s="26">
        <v>2</v>
      </c>
      <c r="B104" s="26" t="s">
        <v>88</v>
      </c>
      <c r="C104" s="28"/>
      <c r="D104" s="29" t="str">
        <f>+D94</f>
        <v>Points</v>
      </c>
      <c r="E104" s="29" t="str">
        <f>+E94</f>
        <v>Weight</v>
      </c>
      <c r="F104" s="26"/>
      <c r="G104" s="30" t="str">
        <f>+G94</f>
        <v>Max. score</v>
      </c>
      <c r="H104" s="106" t="str">
        <f>+H94</f>
        <v>Score after weighing</v>
      </c>
      <c r="J104" s="26" t="str">
        <f>+J94</f>
        <v>Minus N/A</v>
      </c>
    </row>
    <row r="105" spans="1:10" ht="15.75" customHeight="1" x14ac:dyDescent="0.25">
      <c r="A105" s="60" t="s">
        <v>14</v>
      </c>
      <c r="B105" s="52" t="s">
        <v>84</v>
      </c>
      <c r="C105" s="54" t="s">
        <v>99</v>
      </c>
      <c r="D105" s="53">
        <f>+D39</f>
        <v>8</v>
      </c>
      <c r="E105" s="52">
        <v>2</v>
      </c>
      <c r="F105" s="55">
        <v>10</v>
      </c>
      <c r="G105" s="76">
        <f>+E105*F105</f>
        <v>20</v>
      </c>
      <c r="H105" s="82">
        <f t="shared" ref="H105:H108" si="3">+D105*E105</f>
        <v>16</v>
      </c>
      <c r="I105" s="47"/>
      <c r="J105" s="80" t="str">
        <f t="shared" ref="J105:J108" si="4">IF(D105&gt;10,"10","0")</f>
        <v>0</v>
      </c>
    </row>
    <row r="106" spans="1:10" ht="15.75" customHeight="1" x14ac:dyDescent="0.25">
      <c r="A106" s="64" t="s">
        <v>15</v>
      </c>
      <c r="B106" s="65" t="s">
        <v>87</v>
      </c>
      <c r="C106" s="62" t="s">
        <v>100</v>
      </c>
      <c r="D106" s="46">
        <f>+D42</f>
        <v>7</v>
      </c>
      <c r="E106" s="65">
        <v>2</v>
      </c>
      <c r="F106" s="65">
        <v>10</v>
      </c>
      <c r="G106" s="77">
        <f>+E106*F106</f>
        <v>20</v>
      </c>
      <c r="H106" s="84">
        <f t="shared" si="3"/>
        <v>14</v>
      </c>
      <c r="I106" s="47"/>
      <c r="J106" s="86" t="str">
        <f t="shared" si="4"/>
        <v>0</v>
      </c>
    </row>
    <row r="107" spans="1:10" ht="26.4" x14ac:dyDescent="0.25">
      <c r="A107" s="61" t="s">
        <v>16</v>
      </c>
      <c r="B107" s="62" t="s">
        <v>54</v>
      </c>
      <c r="C107" s="42" t="s">
        <v>101</v>
      </c>
      <c r="D107" s="46">
        <f>+D45</f>
        <v>4</v>
      </c>
      <c r="E107" s="65">
        <v>2</v>
      </c>
      <c r="F107" s="65">
        <v>10</v>
      </c>
      <c r="G107" s="77">
        <f>+E107*F107</f>
        <v>20</v>
      </c>
      <c r="H107" s="84">
        <f t="shared" si="3"/>
        <v>8</v>
      </c>
      <c r="I107" s="47"/>
      <c r="J107" s="86" t="str">
        <f t="shared" si="4"/>
        <v>0</v>
      </c>
    </row>
    <row r="108" spans="1:10" x14ac:dyDescent="0.25">
      <c r="A108" s="61" t="s">
        <v>18</v>
      </c>
      <c r="B108" s="65" t="s">
        <v>86</v>
      </c>
      <c r="C108" s="42" t="s">
        <v>102</v>
      </c>
      <c r="D108" s="63">
        <f>+D48</f>
        <v>0</v>
      </c>
      <c r="E108" s="65">
        <v>1</v>
      </c>
      <c r="F108" s="65">
        <v>10</v>
      </c>
      <c r="G108" s="77">
        <f>+E108*F108</f>
        <v>10</v>
      </c>
      <c r="H108" s="81">
        <f t="shared" si="3"/>
        <v>0</v>
      </c>
      <c r="I108" s="47"/>
      <c r="J108" s="86" t="str">
        <f t="shared" si="4"/>
        <v>0</v>
      </c>
    </row>
    <row r="109" spans="1:10" x14ac:dyDescent="0.25">
      <c r="A109" s="47"/>
      <c r="B109" s="47"/>
      <c r="C109" s="47"/>
      <c r="D109" s="47"/>
      <c r="E109" s="47"/>
      <c r="F109" s="47"/>
      <c r="G109" s="77">
        <f>SUM(G105:G108)</f>
        <v>70</v>
      </c>
      <c r="H109" s="84">
        <f>SUM(H105:H108)</f>
        <v>38</v>
      </c>
      <c r="I109" s="47"/>
      <c r="J109" s="88">
        <f>+J105+J106+J107+J108</f>
        <v>0</v>
      </c>
    </row>
    <row r="110" spans="1:10" x14ac:dyDescent="0.25">
      <c r="H110" s="85"/>
      <c r="J110" s="85"/>
    </row>
    <row r="111" spans="1:10" ht="15" customHeight="1" x14ac:dyDescent="0.25">
      <c r="A111" s="26">
        <v>3</v>
      </c>
      <c r="B111" s="120" t="s">
        <v>85</v>
      </c>
      <c r="C111" s="121"/>
      <c r="D111" s="29" t="str">
        <f>+D94</f>
        <v>Points</v>
      </c>
      <c r="E111" s="29" t="str">
        <f>+E94</f>
        <v>Weight</v>
      </c>
      <c r="F111" s="26"/>
      <c r="G111" s="30" t="str">
        <f>+G94</f>
        <v>Max. score</v>
      </c>
      <c r="H111" s="106" t="str">
        <f>+H94</f>
        <v>Score after weighing</v>
      </c>
      <c r="J111" s="26" t="str">
        <f>+J94</f>
        <v>Minus N/A</v>
      </c>
    </row>
    <row r="112" spans="1:10" x14ac:dyDescent="0.25">
      <c r="A112" s="61" t="s">
        <v>14</v>
      </c>
      <c r="B112" s="45" t="s">
        <v>84</v>
      </c>
      <c r="C112" s="102" t="s">
        <v>103</v>
      </c>
      <c r="D112" s="49">
        <f>+D56</f>
        <v>10</v>
      </c>
      <c r="E112" s="45">
        <v>1</v>
      </c>
      <c r="F112" s="45">
        <v>10</v>
      </c>
      <c r="G112" s="74">
        <f>+E112*F112</f>
        <v>10</v>
      </c>
      <c r="H112" s="82">
        <f t="shared" ref="H112:H115" si="5">+D112*E112</f>
        <v>10</v>
      </c>
      <c r="I112" s="47"/>
      <c r="J112" s="86" t="str">
        <f t="shared" ref="J112:J115" si="6">IF(D112&gt;10,"10","0")</f>
        <v>0</v>
      </c>
    </row>
    <row r="113" spans="1:10" x14ac:dyDescent="0.25">
      <c r="A113" s="60" t="s">
        <v>15</v>
      </c>
      <c r="B113" s="52" t="s">
        <v>83</v>
      </c>
      <c r="C113" s="62" t="s">
        <v>104</v>
      </c>
      <c r="D113" s="49">
        <f>+D59</f>
        <v>8</v>
      </c>
      <c r="E113" s="41">
        <v>2</v>
      </c>
      <c r="F113" s="41">
        <v>10</v>
      </c>
      <c r="G113" s="78">
        <f>+E113*F113</f>
        <v>20</v>
      </c>
      <c r="H113" s="82">
        <f t="shared" si="5"/>
        <v>16</v>
      </c>
      <c r="I113" s="47"/>
      <c r="J113" s="86" t="str">
        <f t="shared" si="6"/>
        <v>0</v>
      </c>
    </row>
    <row r="114" spans="1:10" x14ac:dyDescent="0.25">
      <c r="A114" s="63"/>
      <c r="B114" s="45"/>
      <c r="C114" s="62" t="s">
        <v>105</v>
      </c>
      <c r="D114" s="49">
        <f>+D62</f>
        <v>100</v>
      </c>
      <c r="E114" s="45">
        <v>1</v>
      </c>
      <c r="F114" s="45">
        <v>10</v>
      </c>
      <c r="G114" s="79">
        <f>+E114*F114</f>
        <v>10</v>
      </c>
      <c r="H114" s="83">
        <f>(IF(D114&gt;10,"0",D114))*E114</f>
        <v>0</v>
      </c>
      <c r="I114" s="47"/>
      <c r="J114" s="86" t="str">
        <f t="shared" si="6"/>
        <v>10</v>
      </c>
    </row>
    <row r="115" spans="1:10" x14ac:dyDescent="0.25">
      <c r="A115" s="64" t="s">
        <v>16</v>
      </c>
      <c r="B115" s="65" t="s">
        <v>82</v>
      </c>
      <c r="C115" s="42" t="s">
        <v>106</v>
      </c>
      <c r="D115" s="48">
        <f>+D64</f>
        <v>8</v>
      </c>
      <c r="E115" s="65">
        <v>3</v>
      </c>
      <c r="F115" s="65">
        <v>10</v>
      </c>
      <c r="G115" s="77">
        <f>+E115*F115</f>
        <v>30</v>
      </c>
      <c r="H115" s="83">
        <f t="shared" si="5"/>
        <v>24</v>
      </c>
      <c r="I115" s="47"/>
      <c r="J115" s="86" t="str">
        <f t="shared" si="6"/>
        <v>0</v>
      </c>
    </row>
    <row r="116" spans="1:10" x14ac:dyDescent="0.25">
      <c r="A116" s="47"/>
      <c r="B116" s="47"/>
      <c r="C116" s="66"/>
      <c r="D116" s="47"/>
      <c r="E116" s="47"/>
      <c r="F116" s="47"/>
      <c r="G116" s="77">
        <f>SUM(G112:G115)</f>
        <v>70</v>
      </c>
      <c r="H116" s="84">
        <f>SUM(H112:H115)</f>
        <v>50</v>
      </c>
      <c r="I116" s="47"/>
      <c r="J116" s="88">
        <f>+J112+J113+J114+J115</f>
        <v>10</v>
      </c>
    </row>
    <row r="117" spans="1:10" x14ac:dyDescent="0.25">
      <c r="C117" s="33"/>
      <c r="H117" s="85"/>
      <c r="J117" s="85"/>
    </row>
    <row r="118" spans="1:10" x14ac:dyDescent="0.25">
      <c r="A118" s="26">
        <v>4</v>
      </c>
      <c r="B118" s="26" t="s">
        <v>66</v>
      </c>
      <c r="C118" s="31"/>
      <c r="D118" s="29" t="str">
        <f>+D94</f>
        <v>Points</v>
      </c>
      <c r="E118" s="29" t="str">
        <f>+E94</f>
        <v>Weight</v>
      </c>
      <c r="F118" s="26"/>
      <c r="G118" s="30" t="str">
        <f>+G94</f>
        <v>Max. score</v>
      </c>
      <c r="H118" s="106" t="str">
        <f>+H94</f>
        <v>Score after weighing</v>
      </c>
      <c r="J118" s="26" t="str">
        <f>+J94</f>
        <v>Minus N/A</v>
      </c>
    </row>
    <row r="119" spans="1:10" x14ac:dyDescent="0.25">
      <c r="A119" s="43" t="s">
        <v>14</v>
      </c>
      <c r="B119" s="53" t="s">
        <v>81</v>
      </c>
      <c r="C119" s="54" t="s">
        <v>107</v>
      </c>
      <c r="D119" s="49">
        <f>+D71</f>
        <v>8</v>
      </c>
      <c r="E119" s="53">
        <v>3</v>
      </c>
      <c r="F119" s="67">
        <v>10</v>
      </c>
      <c r="G119" s="80">
        <f t="shared" ref="G119:G127" si="7">+E119*F119</f>
        <v>30</v>
      </c>
      <c r="H119" s="82">
        <f t="shared" ref="H119:H126" si="8">+D119*E119</f>
        <v>24</v>
      </c>
      <c r="I119" s="47"/>
      <c r="J119" s="80" t="str">
        <f t="shared" ref="J119:J126" si="9">IF(D119&gt;10,"10","0")</f>
        <v>0</v>
      </c>
    </row>
    <row r="120" spans="1:10" ht="25.5" customHeight="1" x14ac:dyDescent="0.25">
      <c r="A120" s="60" t="s">
        <v>15</v>
      </c>
      <c r="B120" s="52" t="s">
        <v>68</v>
      </c>
      <c r="C120" s="56" t="s">
        <v>108</v>
      </c>
      <c r="D120" s="49">
        <f>+D73</f>
        <v>10</v>
      </c>
      <c r="E120" s="52">
        <v>1</v>
      </c>
      <c r="F120" s="55">
        <v>10</v>
      </c>
      <c r="G120" s="76">
        <f t="shared" si="7"/>
        <v>10</v>
      </c>
      <c r="H120" s="82">
        <f t="shared" si="8"/>
        <v>10</v>
      </c>
      <c r="I120" s="47"/>
      <c r="J120" s="80" t="str">
        <f t="shared" si="9"/>
        <v>0</v>
      </c>
    </row>
    <row r="121" spans="1:10" x14ac:dyDescent="0.25">
      <c r="A121" s="68"/>
      <c r="B121" s="41"/>
      <c r="C121" s="56" t="s">
        <v>109</v>
      </c>
      <c r="D121" s="49">
        <f>+D75</f>
        <v>10</v>
      </c>
      <c r="E121" s="41">
        <v>1</v>
      </c>
      <c r="F121" s="44">
        <v>10</v>
      </c>
      <c r="G121" s="75">
        <f t="shared" si="7"/>
        <v>10</v>
      </c>
      <c r="H121" s="83">
        <f t="shared" si="8"/>
        <v>10</v>
      </c>
      <c r="I121" s="47"/>
      <c r="J121" s="86" t="str">
        <f t="shared" si="9"/>
        <v>0</v>
      </c>
    </row>
    <row r="122" spans="1:10" x14ac:dyDescent="0.25">
      <c r="A122" s="60" t="s">
        <v>16</v>
      </c>
      <c r="B122" s="191" t="s">
        <v>80</v>
      </c>
      <c r="C122" s="54" t="s">
        <v>110</v>
      </c>
      <c r="D122" s="49">
        <f>+D77</f>
        <v>8</v>
      </c>
      <c r="E122" s="52">
        <v>2</v>
      </c>
      <c r="F122" s="55">
        <v>10</v>
      </c>
      <c r="G122" s="76">
        <f t="shared" si="7"/>
        <v>20</v>
      </c>
      <c r="H122" s="82">
        <f t="shared" si="8"/>
        <v>16</v>
      </c>
      <c r="I122" s="47"/>
      <c r="J122" s="80" t="str">
        <f t="shared" si="9"/>
        <v>0</v>
      </c>
    </row>
    <row r="123" spans="1:10" x14ac:dyDescent="0.25">
      <c r="A123" s="68"/>
      <c r="B123" s="192"/>
      <c r="C123" s="54" t="s">
        <v>111</v>
      </c>
      <c r="D123" s="49">
        <f>+D79</f>
        <v>5</v>
      </c>
      <c r="E123" s="41">
        <v>1</v>
      </c>
      <c r="F123" s="44">
        <v>10</v>
      </c>
      <c r="G123" s="75">
        <f t="shared" si="7"/>
        <v>10</v>
      </c>
      <c r="H123" s="81">
        <f t="shared" si="8"/>
        <v>5</v>
      </c>
      <c r="I123" s="47"/>
      <c r="J123" s="87" t="str">
        <f t="shared" si="9"/>
        <v>0</v>
      </c>
    </row>
    <row r="124" spans="1:10" x14ac:dyDescent="0.25">
      <c r="A124" s="61"/>
      <c r="B124" s="193"/>
      <c r="C124" s="54" t="s">
        <v>112</v>
      </c>
      <c r="D124" s="49">
        <f>+D81</f>
        <v>3</v>
      </c>
      <c r="E124" s="45">
        <v>1</v>
      </c>
      <c r="F124" s="59">
        <v>10</v>
      </c>
      <c r="G124" s="74">
        <f t="shared" si="7"/>
        <v>10</v>
      </c>
      <c r="H124" s="83">
        <f t="shared" si="8"/>
        <v>3</v>
      </c>
      <c r="I124" s="47"/>
      <c r="J124" s="86" t="str">
        <f t="shared" si="9"/>
        <v>0</v>
      </c>
    </row>
    <row r="125" spans="1:10" ht="15.75" customHeight="1" x14ac:dyDescent="0.25">
      <c r="A125" s="60" t="s">
        <v>18</v>
      </c>
      <c r="B125" s="122" t="s">
        <v>79</v>
      </c>
      <c r="C125" s="54" t="s">
        <v>113</v>
      </c>
      <c r="D125" s="49">
        <f>+D83</f>
        <v>10</v>
      </c>
      <c r="E125" s="52">
        <v>1</v>
      </c>
      <c r="F125" s="55">
        <v>10</v>
      </c>
      <c r="G125" s="78">
        <f t="shared" si="7"/>
        <v>10</v>
      </c>
      <c r="H125" s="82">
        <f t="shared" si="8"/>
        <v>10</v>
      </c>
      <c r="I125" s="47"/>
      <c r="J125" s="87" t="str">
        <f t="shared" si="9"/>
        <v>0</v>
      </c>
    </row>
    <row r="126" spans="1:10" ht="13.5" customHeight="1" x14ac:dyDescent="0.25">
      <c r="A126" s="46"/>
      <c r="B126" s="123"/>
      <c r="C126" s="73" t="s">
        <v>114</v>
      </c>
      <c r="D126" s="49">
        <f>+D85</f>
        <v>10</v>
      </c>
      <c r="E126" s="41">
        <v>1</v>
      </c>
      <c r="F126" s="44">
        <v>10</v>
      </c>
      <c r="G126" s="78">
        <f t="shared" si="7"/>
        <v>10</v>
      </c>
      <c r="H126" s="81">
        <f t="shared" si="8"/>
        <v>10</v>
      </c>
      <c r="I126" s="47"/>
      <c r="J126" s="87" t="str">
        <f t="shared" si="9"/>
        <v>0</v>
      </c>
    </row>
    <row r="127" spans="1:10" x14ac:dyDescent="0.25">
      <c r="A127" s="63"/>
      <c r="B127" s="63"/>
      <c r="C127" s="56" t="s">
        <v>115</v>
      </c>
      <c r="D127" s="49">
        <f>+D87</f>
        <v>100</v>
      </c>
      <c r="E127" s="63">
        <v>1</v>
      </c>
      <c r="F127" s="69">
        <v>10</v>
      </c>
      <c r="G127" s="79">
        <f t="shared" si="7"/>
        <v>10</v>
      </c>
      <c r="H127" s="83">
        <f>(IF(D127&gt;10,"0",D127))*E127</f>
        <v>0</v>
      </c>
      <c r="I127" s="47"/>
      <c r="J127" s="88" t="str">
        <f>IF(D127&gt;10,"10","0")</f>
        <v>10</v>
      </c>
    </row>
    <row r="128" spans="1:10" x14ac:dyDescent="0.25">
      <c r="A128" s="47"/>
      <c r="B128" s="47"/>
      <c r="C128" s="47"/>
      <c r="D128" s="70"/>
      <c r="E128" s="47"/>
      <c r="F128" s="47"/>
      <c r="G128" s="77">
        <f>SUM(G119:G127)</f>
        <v>120</v>
      </c>
      <c r="H128" s="84">
        <f>SUM(H119:H127)</f>
        <v>88</v>
      </c>
      <c r="I128" s="47"/>
      <c r="J128" s="89">
        <f>+J119+J120+J121+J122+J123+J124+J125+J126+J127</f>
        <v>10</v>
      </c>
    </row>
    <row r="131" spans="1:10" ht="21" x14ac:dyDescent="0.4">
      <c r="A131" s="113" t="s">
        <v>119</v>
      </c>
      <c r="B131" s="114"/>
      <c r="C131" s="114"/>
      <c r="D131" s="114"/>
      <c r="E131" s="114"/>
    </row>
    <row r="133" spans="1:10" x14ac:dyDescent="0.25">
      <c r="D133" s="25"/>
      <c r="E133" s="194" t="s">
        <v>121</v>
      </c>
      <c r="F133" s="25" t="s">
        <v>19</v>
      </c>
      <c r="G133" s="37" t="s">
        <v>122</v>
      </c>
      <c r="H133" s="34" t="s">
        <v>124</v>
      </c>
      <c r="I133" s="202" t="str">
        <f>+D18</f>
        <v>Graphics company XXX</v>
      </c>
      <c r="J133" s="203"/>
    </row>
    <row r="134" spans="1:10" ht="16.5" customHeight="1" x14ac:dyDescent="0.25">
      <c r="D134" s="32"/>
      <c r="E134" s="195"/>
      <c r="F134" s="32" t="s">
        <v>20</v>
      </c>
      <c r="G134" s="38" t="s">
        <v>123</v>
      </c>
      <c r="H134" s="35" t="s">
        <v>125</v>
      </c>
      <c r="I134" s="39" t="s">
        <v>17</v>
      </c>
      <c r="J134" s="36" t="s">
        <v>21</v>
      </c>
    </row>
    <row r="135" spans="1:10" x14ac:dyDescent="0.25">
      <c r="D135" s="53">
        <v>1</v>
      </c>
      <c r="E135" s="47" t="s">
        <v>131</v>
      </c>
      <c r="F135" s="81">
        <f>+G102</f>
        <v>90</v>
      </c>
      <c r="G135" s="91">
        <f>+J102</f>
        <v>0</v>
      </c>
      <c r="H135" s="81">
        <f>+F135-G135</f>
        <v>90</v>
      </c>
      <c r="I135" s="91">
        <f>+H102</f>
        <v>32</v>
      </c>
      <c r="J135" s="100">
        <f>+I135/H135</f>
        <v>0.35555555555555557</v>
      </c>
    </row>
    <row r="136" spans="1:10" x14ac:dyDescent="0.25">
      <c r="D136" s="46">
        <v>2</v>
      </c>
      <c r="E136" s="47" t="s">
        <v>132</v>
      </c>
      <c r="F136" s="81">
        <f>+G109</f>
        <v>70</v>
      </c>
      <c r="G136" s="91">
        <f>+J109</f>
        <v>0</v>
      </c>
      <c r="H136" s="81">
        <f t="shared" ref="H136:H138" si="10">+F136-G136</f>
        <v>70</v>
      </c>
      <c r="I136" s="91">
        <f>+H109</f>
        <v>38</v>
      </c>
      <c r="J136" s="100">
        <f t="shared" ref="J136:J139" si="11">+I136/H136</f>
        <v>0.54285714285714282</v>
      </c>
    </row>
    <row r="137" spans="1:10" x14ac:dyDescent="0.25">
      <c r="D137" s="46">
        <v>3</v>
      </c>
      <c r="E137" s="66" t="s">
        <v>133</v>
      </c>
      <c r="F137" s="90">
        <f>+G116</f>
        <v>70</v>
      </c>
      <c r="G137" s="91">
        <f>+J116</f>
        <v>10</v>
      </c>
      <c r="H137" s="81">
        <f t="shared" si="10"/>
        <v>60</v>
      </c>
      <c r="I137" s="91">
        <f>+H116</f>
        <v>50</v>
      </c>
      <c r="J137" s="100">
        <f t="shared" si="11"/>
        <v>0.83333333333333337</v>
      </c>
    </row>
    <row r="138" spans="1:10" x14ac:dyDescent="0.25">
      <c r="D138" s="46">
        <v>4</v>
      </c>
      <c r="E138" s="47" t="s">
        <v>66</v>
      </c>
      <c r="F138" s="81">
        <f>+G128</f>
        <v>120</v>
      </c>
      <c r="G138" s="91">
        <f>+J128</f>
        <v>10</v>
      </c>
      <c r="H138" s="81">
        <f t="shared" si="10"/>
        <v>110</v>
      </c>
      <c r="I138" s="91">
        <f>+H128</f>
        <v>88</v>
      </c>
      <c r="J138" s="100">
        <f t="shared" si="11"/>
        <v>0.8</v>
      </c>
    </row>
    <row r="139" spans="1:10" x14ac:dyDescent="0.25">
      <c r="D139" s="50"/>
      <c r="E139" s="108" t="s">
        <v>134</v>
      </c>
      <c r="F139" s="84">
        <f>SUM(F135:F138)</f>
        <v>350</v>
      </c>
      <c r="G139" s="92">
        <f t="shared" ref="G139:I139" si="12">SUM(G135:G138)</f>
        <v>20</v>
      </c>
      <c r="H139" s="84">
        <f t="shared" si="12"/>
        <v>330</v>
      </c>
      <c r="I139" s="92">
        <f t="shared" si="12"/>
        <v>208</v>
      </c>
      <c r="J139" s="101">
        <f t="shared" si="11"/>
        <v>0.63030303030303025</v>
      </c>
    </row>
    <row r="142" spans="1:10" ht="15" customHeight="1" x14ac:dyDescent="0.25">
      <c r="D142" s="11"/>
      <c r="E142" s="12" t="s">
        <v>126</v>
      </c>
      <c r="F142" s="11" t="s">
        <v>23</v>
      </c>
    </row>
    <row r="143" spans="1:10" x14ac:dyDescent="0.25">
      <c r="D143" s="9">
        <v>1</v>
      </c>
      <c r="E143" s="107" t="s">
        <v>127</v>
      </c>
      <c r="F143" s="13" t="s">
        <v>24</v>
      </c>
    </row>
    <row r="144" spans="1:10" x14ac:dyDescent="0.25">
      <c r="D144" s="9">
        <v>2</v>
      </c>
      <c r="E144" s="107" t="s">
        <v>128</v>
      </c>
      <c r="F144" s="13" t="s">
        <v>25</v>
      </c>
    </row>
    <row r="145" spans="4:6" x14ac:dyDescent="0.25">
      <c r="D145" s="9">
        <v>3</v>
      </c>
      <c r="E145" s="107" t="s">
        <v>129</v>
      </c>
      <c r="F145" s="13" t="s">
        <v>26</v>
      </c>
    </row>
    <row r="146" spans="4:6" x14ac:dyDescent="0.25">
      <c r="D146" s="10">
        <v>4</v>
      </c>
      <c r="E146" s="8" t="s">
        <v>130</v>
      </c>
      <c r="F146" s="14" t="s">
        <v>27</v>
      </c>
    </row>
    <row r="165" ht="21.75" customHeight="1" x14ac:dyDescent="0.25"/>
  </sheetData>
  <sheetProtection algorithmName="SHA-512" hashValue="SP6yQdSvl1WcBOaoaNAmAjWvUbuC29afPlFXNIWFSdRnBLmVpjaJY+L1ANgVb3Ok6euRdw9gQT9mbdGskldTxw==" saltValue="j7KEegdcfMeNe7uohsO9YQ==" spinCount="100000" sheet="1" selectLockedCells="1" selectUnlockedCells="1"/>
  <mergeCells count="111">
    <mergeCell ref="B122:B124"/>
    <mergeCell ref="E133:E134"/>
    <mergeCell ref="H20:I20"/>
    <mergeCell ref="J20:K20"/>
    <mergeCell ref="B22:B27"/>
    <mergeCell ref="D22:D23"/>
    <mergeCell ref="E22:E23"/>
    <mergeCell ref="D24:D25"/>
    <mergeCell ref="E24:E25"/>
    <mergeCell ref="I133:J133"/>
    <mergeCell ref="D75:D76"/>
    <mergeCell ref="B53:E53"/>
    <mergeCell ref="E42:E44"/>
    <mergeCell ref="B42:B44"/>
    <mergeCell ref="D54:E54"/>
    <mergeCell ref="D56:D58"/>
    <mergeCell ref="E56:E58"/>
    <mergeCell ref="B56:B58"/>
    <mergeCell ref="B64:B65"/>
    <mergeCell ref="D64:D65"/>
    <mergeCell ref="E64:E65"/>
    <mergeCell ref="B59:B63"/>
    <mergeCell ref="D62:D63"/>
    <mergeCell ref="E62:E63"/>
    <mergeCell ref="A7:E7"/>
    <mergeCell ref="A8:E8"/>
    <mergeCell ref="B16:E16"/>
    <mergeCell ref="A10:E10"/>
    <mergeCell ref="A48:A50"/>
    <mergeCell ref="B48:B50"/>
    <mergeCell ref="D48:D50"/>
    <mergeCell ref="E28:E29"/>
    <mergeCell ref="A28:A33"/>
    <mergeCell ref="B28:B33"/>
    <mergeCell ref="E30:E31"/>
    <mergeCell ref="D30:D31"/>
    <mergeCell ref="D32:D33"/>
    <mergeCell ref="A18:A19"/>
    <mergeCell ref="A37:A38"/>
    <mergeCell ref="B37:B38"/>
    <mergeCell ref="C37:C38"/>
    <mergeCell ref="B36:E36"/>
    <mergeCell ref="E48:E50"/>
    <mergeCell ref="A39:A41"/>
    <mergeCell ref="D39:D41"/>
    <mergeCell ref="E39:E41"/>
    <mergeCell ref="D42:D44"/>
    <mergeCell ref="A12:E14"/>
    <mergeCell ref="A73:A76"/>
    <mergeCell ref="A69:A70"/>
    <mergeCell ref="A83:A88"/>
    <mergeCell ref="D83:D84"/>
    <mergeCell ref="D85:D86"/>
    <mergeCell ref="D87:D88"/>
    <mergeCell ref="E87:E88"/>
    <mergeCell ref="E85:E86"/>
    <mergeCell ref="E83:E84"/>
    <mergeCell ref="D73:D74"/>
    <mergeCell ref="A77:A82"/>
    <mergeCell ref="B77:B82"/>
    <mergeCell ref="D79:D80"/>
    <mergeCell ref="E79:E80"/>
    <mergeCell ref="D81:D82"/>
    <mergeCell ref="E75:E76"/>
    <mergeCell ref="B73:B76"/>
    <mergeCell ref="B69:B70"/>
    <mergeCell ref="C69:C70"/>
    <mergeCell ref="E71:E72"/>
    <mergeCell ref="D71:D72"/>
    <mergeCell ref="A71:A72"/>
    <mergeCell ref="B71:B72"/>
    <mergeCell ref="D69:E69"/>
    <mergeCell ref="D59:D61"/>
    <mergeCell ref="A54:A55"/>
    <mergeCell ref="A56:A58"/>
    <mergeCell ref="A64:A65"/>
    <mergeCell ref="A59:A63"/>
    <mergeCell ref="A42:A44"/>
    <mergeCell ref="A45:A47"/>
    <mergeCell ref="D18:E18"/>
    <mergeCell ref="D37:E37"/>
    <mergeCell ref="A20:A21"/>
    <mergeCell ref="E26:E27"/>
    <mergeCell ref="A22:A27"/>
    <mergeCell ref="B39:B41"/>
    <mergeCell ref="B54:B55"/>
    <mergeCell ref="C54:C55"/>
    <mergeCell ref="A92:E92"/>
    <mergeCell ref="A131:E131"/>
    <mergeCell ref="B17:E17"/>
    <mergeCell ref="C18:C19"/>
    <mergeCell ref="B18:B19"/>
    <mergeCell ref="B111:C111"/>
    <mergeCell ref="B125:B126"/>
    <mergeCell ref="B96:B97"/>
    <mergeCell ref="B99:B101"/>
    <mergeCell ref="E81:E82"/>
    <mergeCell ref="B83:B88"/>
    <mergeCell ref="B68:E68"/>
    <mergeCell ref="D45:D47"/>
    <mergeCell ref="E45:E47"/>
    <mergeCell ref="D28:D29"/>
    <mergeCell ref="D20:D21"/>
    <mergeCell ref="E20:E21"/>
    <mergeCell ref="B20:B21"/>
    <mergeCell ref="D77:D78"/>
    <mergeCell ref="E77:E78"/>
    <mergeCell ref="B45:B47"/>
    <mergeCell ref="D26:D27"/>
    <mergeCell ref="E73:E74"/>
    <mergeCell ref="E59:E61"/>
  </mergeCells>
  <pageMargins left="0.31496062992125984" right="0.31496062992125984" top="0.35433070866141736" bottom="0.35433070866141736" header="0.31496062992125984" footer="0.31496062992125984"/>
  <pageSetup paperSize="9" scale="70" orientation="landscape" r:id="rId1"/>
  <headerFooter>
    <oddFooter>&amp;L&amp;"Arial,Standaard"&amp;9ISO 14001 Milieuprestatiemeting (1 oktober 2019)&amp;R&amp;"Arial,Standaard"&amp;9&amp;P van &amp;N</oddFooter>
  </headerFooter>
  <rowBreaks count="5" manualBreakCount="5">
    <brk id="63" max="16383" man="1"/>
    <brk id="76" max="16383" man="1"/>
    <brk id="82" max="16383" man="1"/>
    <brk id="91" max="16383" man="1"/>
    <brk id="130" max="16383" man="1"/>
  </rowBreaks>
  <ignoredErrors>
    <ignoredError sqref="H102" evalError="1"/>
  </ignoredError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Frans</dc:creator>
  <cp:lastModifiedBy>Esther van Nispen</cp:lastModifiedBy>
  <cp:lastPrinted>2019-10-06T15:24:39Z</cp:lastPrinted>
  <dcterms:created xsi:type="dcterms:W3CDTF">2017-10-23T07:13:08Z</dcterms:created>
  <dcterms:modified xsi:type="dcterms:W3CDTF">2025-11-25T20:04:38Z</dcterms:modified>
</cp:coreProperties>
</file>